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240" yWindow="315" windowWidth="14955" windowHeight="8955" tabRatio="886"/>
  </bookViews>
  <sheets>
    <sheet name="Physical" sheetId="30" r:id="rId1"/>
    <sheet name="Livelihoods" sheetId="31" state="hidden" r:id="rId2"/>
    <sheet name="Finance-NRLM" sheetId="35" r:id="rId3"/>
    <sheet name="Finance- DDU-GKY" sheetId="36" r:id="rId4"/>
    <sheet name="Sheet1" sheetId="37" r:id="rId5"/>
    <sheet name="Sheet2" sheetId="38" r:id="rId6"/>
  </sheets>
  <externalReferences>
    <externalReference r:id="rId7"/>
    <externalReference r:id="rId8"/>
  </externalReferences>
  <definedNames>
    <definedName name="_xlnm._FilterDatabase" localSheetId="1" hidden="1">Livelihoods!$A$3:$T$162</definedName>
    <definedName name="_xlnm.Print_Area" localSheetId="3">'Finance- DDU-GKY'!$A$1:$C$7</definedName>
    <definedName name="_xlnm.Print_Area" localSheetId="2">'Finance-NRLM'!#REF!</definedName>
    <definedName name="_xlnm.Print_Area" localSheetId="0">Physical!$A$2:$I$40</definedName>
    <definedName name="_xlnm.Print_Area" localSheetId="4">Sheet1!$B$2:$Y$37</definedName>
    <definedName name="_xlnm.Print_Titles" localSheetId="0">Physical!$A:$B</definedName>
    <definedName name="Slicer_NAME_OF_THE_DISTRICTS">#N/A</definedName>
  </definedNames>
  <calcPr calcId="125725"/>
</workbook>
</file>

<file path=xl/calcChain.xml><?xml version="1.0" encoding="utf-8"?>
<calcChain xmlns="http://schemas.openxmlformats.org/spreadsheetml/2006/main">
  <c r="Y37" i="37"/>
  <c r="X37"/>
  <c r="W37"/>
  <c r="V37"/>
  <c r="U37"/>
  <c r="T37"/>
  <c r="S37"/>
  <c r="R37"/>
  <c r="Q37"/>
  <c r="P37"/>
  <c r="O37"/>
  <c r="N37"/>
  <c r="M37"/>
  <c r="L37"/>
  <c r="K37"/>
  <c r="J37"/>
  <c r="H37"/>
  <c r="G37"/>
  <c r="F37"/>
  <c r="E37"/>
  <c r="D37"/>
  <c r="Y36"/>
  <c r="U36"/>
  <c r="Q36"/>
  <c r="M36"/>
  <c r="H36"/>
  <c r="Y35"/>
  <c r="U35"/>
  <c r="Q35"/>
  <c r="M35"/>
  <c r="H35"/>
  <c r="Y34"/>
  <c r="U34"/>
  <c r="Q34"/>
  <c r="M34"/>
  <c r="H34"/>
  <c r="Y33"/>
  <c r="U33"/>
  <c r="Q33"/>
  <c r="M33"/>
  <c r="H33"/>
  <c r="Y32"/>
  <c r="U32"/>
  <c r="Q32"/>
  <c r="M32"/>
  <c r="H32"/>
  <c r="Y31"/>
  <c r="U31"/>
  <c r="Q31"/>
  <c r="M31"/>
  <c r="H31"/>
  <c r="Y30"/>
  <c r="U30"/>
  <c r="Q30"/>
  <c r="M30"/>
  <c r="H30"/>
  <c r="Y29"/>
  <c r="U29"/>
  <c r="Q29"/>
  <c r="M29"/>
  <c r="H29"/>
  <c r="Y28"/>
  <c r="U28"/>
  <c r="Q28"/>
  <c r="M28"/>
  <c r="H28"/>
  <c r="Y27"/>
  <c r="U27"/>
  <c r="Q27"/>
  <c r="M27"/>
  <c r="H27"/>
  <c r="Y26"/>
  <c r="U26"/>
  <c r="Q26"/>
  <c r="M26"/>
  <c r="H26"/>
  <c r="Y25"/>
  <c r="U25"/>
  <c r="Q25"/>
  <c r="M25"/>
  <c r="H25"/>
  <c r="Y24"/>
  <c r="U24"/>
  <c r="Q24"/>
  <c r="M24"/>
  <c r="H24"/>
  <c r="Y23"/>
  <c r="U23"/>
  <c r="Q23"/>
  <c r="M23"/>
  <c r="H23"/>
  <c r="Y22"/>
  <c r="U22"/>
  <c r="M22"/>
  <c r="H22"/>
  <c r="Y21"/>
  <c r="U21"/>
  <c r="Q21"/>
  <c r="M21"/>
  <c r="H21"/>
  <c r="Y20"/>
  <c r="U20"/>
  <c r="Q20"/>
  <c r="M20"/>
  <c r="H20"/>
  <c r="Y19"/>
  <c r="U19"/>
  <c r="Q19"/>
  <c r="M19"/>
  <c r="H19"/>
  <c r="Y18"/>
  <c r="U18"/>
  <c r="Q18"/>
  <c r="M18"/>
  <c r="H18"/>
  <c r="Y17"/>
  <c r="U17"/>
  <c r="Q17"/>
  <c r="M17"/>
  <c r="H17"/>
  <c r="Y16"/>
  <c r="U16"/>
  <c r="Q16"/>
  <c r="M16"/>
  <c r="H16"/>
  <c r="Y15"/>
  <c r="U15"/>
  <c r="Q15"/>
  <c r="M15"/>
  <c r="H15"/>
  <c r="Y14"/>
  <c r="U14"/>
  <c r="Q14"/>
  <c r="M14"/>
  <c r="H14"/>
  <c r="Y13"/>
  <c r="U13"/>
  <c r="Q13"/>
  <c r="M13"/>
  <c r="H13"/>
  <c r="Y12"/>
  <c r="U12"/>
  <c r="Q12"/>
  <c r="M12"/>
  <c r="H12"/>
  <c r="Y11"/>
  <c r="U11"/>
  <c r="Q11"/>
  <c r="M11"/>
  <c r="H11"/>
  <c r="Y10"/>
  <c r="U10"/>
  <c r="Q10"/>
  <c r="M10"/>
  <c r="H10"/>
  <c r="Y9"/>
  <c r="U9"/>
  <c r="Q9"/>
  <c r="M9"/>
  <c r="H9"/>
  <c r="Y8"/>
  <c r="U8"/>
  <c r="Q8"/>
  <c r="M8"/>
  <c r="H8"/>
  <c r="Y7"/>
  <c r="U7"/>
  <c r="Q7"/>
  <c r="M7"/>
  <c r="H7"/>
  <c r="I37" l="1"/>
  <c r="F7" i="35"/>
  <c r="H7" s="1"/>
  <c r="F12" l="1"/>
  <c r="H12" s="1"/>
  <c r="F11"/>
  <c r="H11" s="1"/>
  <c r="F10"/>
  <c r="H10" s="1"/>
  <c r="F9"/>
  <c r="H9" s="1"/>
  <c r="B9"/>
  <c r="F8"/>
  <c r="E6"/>
  <c r="E13" s="1"/>
  <c r="D6"/>
  <c r="D13" s="1"/>
  <c r="F5"/>
  <c r="H5" s="1"/>
  <c r="G6"/>
  <c r="G13" s="1"/>
  <c r="C4"/>
  <c r="C6" s="1"/>
  <c r="C13" s="1"/>
  <c r="B4"/>
  <c r="B6" s="1"/>
  <c r="B13" s="1"/>
  <c r="E39" i="30"/>
  <c r="H8" i="35" l="1"/>
  <c r="XFC8" s="1"/>
  <c r="F4"/>
  <c r="H4" s="1"/>
  <c r="T162" i="31"/>
  <c r="S162"/>
  <c r="R162"/>
  <c r="Q162"/>
  <c r="P162"/>
  <c r="O162"/>
  <c r="N162"/>
  <c r="M162"/>
  <c r="L162"/>
  <c r="K162"/>
  <c r="J162"/>
  <c r="I162"/>
  <c r="H162"/>
  <c r="G162"/>
  <c r="F162"/>
  <c r="E162"/>
  <c r="D162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T99"/>
  <c r="S99"/>
  <c r="R99"/>
  <c r="Q99"/>
  <c r="P99"/>
  <c r="O99"/>
  <c r="N99"/>
  <c r="M99"/>
  <c r="L99"/>
  <c r="K99"/>
  <c r="J99"/>
  <c r="I99"/>
  <c r="H99"/>
  <c r="G99"/>
  <c r="F99"/>
  <c r="E99"/>
  <c r="D99"/>
  <c r="T98"/>
  <c r="S98"/>
  <c r="R98"/>
  <c r="Q98"/>
  <c r="P98"/>
  <c r="O98"/>
  <c r="N98"/>
  <c r="M98"/>
  <c r="L98"/>
  <c r="K98"/>
  <c r="J98"/>
  <c r="I98"/>
  <c r="H98"/>
  <c r="G98"/>
  <c r="F98"/>
  <c r="E98"/>
  <c r="D98"/>
  <c r="T97"/>
  <c r="S97"/>
  <c r="R97"/>
  <c r="Q97"/>
  <c r="P97"/>
  <c r="O97"/>
  <c r="N97"/>
  <c r="M97"/>
  <c r="L97"/>
  <c r="K97"/>
  <c r="J97"/>
  <c r="I97"/>
  <c r="H97"/>
  <c r="G97"/>
  <c r="F97"/>
  <c r="E97"/>
  <c r="D97"/>
  <c r="T96"/>
  <c r="S96"/>
  <c r="R96"/>
  <c r="Q96"/>
  <c r="P96"/>
  <c r="O96"/>
  <c r="N96"/>
  <c r="M96"/>
  <c r="L96"/>
  <c r="K96"/>
  <c r="J96"/>
  <c r="I96"/>
  <c r="H96"/>
  <c r="G96"/>
  <c r="F96"/>
  <c r="E96"/>
  <c r="D96"/>
  <c r="T95"/>
  <c r="S95"/>
  <c r="R95"/>
  <c r="Q95"/>
  <c r="P95"/>
  <c r="O95"/>
  <c r="N95"/>
  <c r="M95"/>
  <c r="L95"/>
  <c r="K95"/>
  <c r="J95"/>
  <c r="I95"/>
  <c r="H95"/>
  <c r="G95"/>
  <c r="F95"/>
  <c r="E95"/>
  <c r="D95"/>
  <c r="T94"/>
  <c r="S94"/>
  <c r="R94"/>
  <c r="Q94"/>
  <c r="P94"/>
  <c r="O94"/>
  <c r="N94"/>
  <c r="M94"/>
  <c r="L94"/>
  <c r="K94"/>
  <c r="J94"/>
  <c r="I94"/>
  <c r="H94"/>
  <c r="G94"/>
  <c r="F94"/>
  <c r="E94"/>
  <c r="D94"/>
  <c r="T93"/>
  <c r="S93"/>
  <c r="R93"/>
  <c r="Q93"/>
  <c r="P93"/>
  <c r="O93"/>
  <c r="N93"/>
  <c r="M93"/>
  <c r="L93"/>
  <c r="K93"/>
  <c r="J93"/>
  <c r="I93"/>
  <c r="H93"/>
  <c r="G93"/>
  <c r="F93"/>
  <c r="E93"/>
  <c r="D93"/>
  <c r="T92"/>
  <c r="S92"/>
  <c r="R92"/>
  <c r="Q92"/>
  <c r="P92"/>
  <c r="O92"/>
  <c r="N92"/>
  <c r="M92"/>
  <c r="L92"/>
  <c r="K92"/>
  <c r="J92"/>
  <c r="I92"/>
  <c r="H92"/>
  <c r="G92"/>
  <c r="F92"/>
  <c r="E92"/>
  <c r="D92"/>
  <c r="T91"/>
  <c r="S91"/>
  <c r="R91"/>
  <c r="Q91"/>
  <c r="P91"/>
  <c r="O91"/>
  <c r="N91"/>
  <c r="M91"/>
  <c r="L91"/>
  <c r="K91"/>
  <c r="J91"/>
  <c r="I91"/>
  <c r="H91"/>
  <c r="G91"/>
  <c r="F91"/>
  <c r="E91"/>
  <c r="D91"/>
  <c r="T90"/>
  <c r="S90"/>
  <c r="R90"/>
  <c r="Q90"/>
  <c r="P90"/>
  <c r="O90"/>
  <c r="N90"/>
  <c r="M90"/>
  <c r="L90"/>
  <c r="K90"/>
  <c r="J90"/>
  <c r="I90"/>
  <c r="H90"/>
  <c r="G90"/>
  <c r="F90"/>
  <c r="E90"/>
  <c r="D90"/>
  <c r="T89"/>
  <c r="S89"/>
  <c r="R89"/>
  <c r="Q89"/>
  <c r="P89"/>
  <c r="O89"/>
  <c r="N89"/>
  <c r="M89"/>
  <c r="L89"/>
  <c r="K89"/>
  <c r="J89"/>
  <c r="I89"/>
  <c r="H89"/>
  <c r="G89"/>
  <c r="F89"/>
  <c r="E89"/>
  <c r="D89"/>
  <c r="T88"/>
  <c r="S88"/>
  <c r="R88"/>
  <c r="Q88"/>
  <c r="P88"/>
  <c r="O88"/>
  <c r="N88"/>
  <c r="M88"/>
  <c r="L88"/>
  <c r="K88"/>
  <c r="J88"/>
  <c r="I88"/>
  <c r="H88"/>
  <c r="G88"/>
  <c r="F88"/>
  <c r="E88"/>
  <c r="D88"/>
  <c r="T87"/>
  <c r="S87"/>
  <c r="R87"/>
  <c r="Q87"/>
  <c r="P87"/>
  <c r="O87"/>
  <c r="N87"/>
  <c r="M87"/>
  <c r="L87"/>
  <c r="K87"/>
  <c r="J87"/>
  <c r="I87"/>
  <c r="H87"/>
  <c r="G87"/>
  <c r="F87"/>
  <c r="E87"/>
  <c r="D87"/>
  <c r="T86"/>
  <c r="S86"/>
  <c r="R86"/>
  <c r="Q86"/>
  <c r="P86"/>
  <c r="O86"/>
  <c r="N86"/>
  <c r="M86"/>
  <c r="L86"/>
  <c r="K86"/>
  <c r="J86"/>
  <c r="I86"/>
  <c r="H86"/>
  <c r="G86"/>
  <c r="F86"/>
  <c r="E86"/>
  <c r="D86"/>
  <c r="T85"/>
  <c r="S85"/>
  <c r="R85"/>
  <c r="Q85"/>
  <c r="P85"/>
  <c r="O85"/>
  <c r="N85"/>
  <c r="M85"/>
  <c r="L85"/>
  <c r="K85"/>
  <c r="J85"/>
  <c r="I85"/>
  <c r="H85"/>
  <c r="G85"/>
  <c r="F85"/>
  <c r="E85"/>
  <c r="D85"/>
  <c r="T84"/>
  <c r="S84"/>
  <c r="R84"/>
  <c r="Q84"/>
  <c r="P84"/>
  <c r="O84"/>
  <c r="N84"/>
  <c r="M84"/>
  <c r="L84"/>
  <c r="K84"/>
  <c r="J84"/>
  <c r="I84"/>
  <c r="H84"/>
  <c r="G84"/>
  <c r="F84"/>
  <c r="E84"/>
  <c r="D84"/>
  <c r="T83"/>
  <c r="S83"/>
  <c r="R83"/>
  <c r="Q83"/>
  <c r="P83"/>
  <c r="O83"/>
  <c r="N83"/>
  <c r="M83"/>
  <c r="L83"/>
  <c r="K83"/>
  <c r="J83"/>
  <c r="I83"/>
  <c r="H83"/>
  <c r="G83"/>
  <c r="F83"/>
  <c r="E83"/>
  <c r="D83"/>
  <c r="T82"/>
  <c r="S82"/>
  <c r="R82"/>
  <c r="Q82"/>
  <c r="P82"/>
  <c r="O82"/>
  <c r="N82"/>
  <c r="M82"/>
  <c r="L82"/>
  <c r="K82"/>
  <c r="J82"/>
  <c r="I82"/>
  <c r="H82"/>
  <c r="G82"/>
  <c r="F82"/>
  <c r="E82"/>
  <c r="D82"/>
  <c r="T81"/>
  <c r="S81"/>
  <c r="R81"/>
  <c r="Q81"/>
  <c r="P81"/>
  <c r="O81"/>
  <c r="N81"/>
  <c r="M81"/>
  <c r="L81"/>
  <c r="K81"/>
  <c r="J81"/>
  <c r="I81"/>
  <c r="H81"/>
  <c r="G81"/>
  <c r="F81"/>
  <c r="E81"/>
  <c r="D81"/>
  <c r="T80"/>
  <c r="S80"/>
  <c r="R80"/>
  <c r="Q80"/>
  <c r="P80"/>
  <c r="O80"/>
  <c r="N80"/>
  <c r="M80"/>
  <c r="L80"/>
  <c r="K80"/>
  <c r="J80"/>
  <c r="I80"/>
  <c r="H80"/>
  <c r="G80"/>
  <c r="F80"/>
  <c r="E80"/>
  <c r="D80"/>
  <c r="T79"/>
  <c r="S79"/>
  <c r="R79"/>
  <c r="Q79"/>
  <c r="P79"/>
  <c r="O79"/>
  <c r="N79"/>
  <c r="M79"/>
  <c r="L79"/>
  <c r="K79"/>
  <c r="J79"/>
  <c r="I79"/>
  <c r="H79"/>
  <c r="G79"/>
  <c r="F79"/>
  <c r="E79"/>
  <c r="D79"/>
  <c r="T78"/>
  <c r="S78"/>
  <c r="R78"/>
  <c r="Q78"/>
  <c r="P78"/>
  <c r="O78"/>
  <c r="N78"/>
  <c r="M78"/>
  <c r="L78"/>
  <c r="K78"/>
  <c r="J78"/>
  <c r="I78"/>
  <c r="H78"/>
  <c r="G78"/>
  <c r="F78"/>
  <c r="E78"/>
  <c r="D78"/>
  <c r="T77"/>
  <c r="S77"/>
  <c r="R77"/>
  <c r="Q77"/>
  <c r="P77"/>
  <c r="O77"/>
  <c r="N77"/>
  <c r="M77"/>
  <c r="L77"/>
  <c r="K77"/>
  <c r="J77"/>
  <c r="I77"/>
  <c r="H77"/>
  <c r="G77"/>
  <c r="F77"/>
  <c r="E77"/>
  <c r="D77"/>
  <c r="T76"/>
  <c r="S76"/>
  <c r="R76"/>
  <c r="Q76"/>
  <c r="P76"/>
  <c r="O76"/>
  <c r="N76"/>
  <c r="M76"/>
  <c r="L76"/>
  <c r="K76"/>
  <c r="J76"/>
  <c r="I76"/>
  <c r="H76"/>
  <c r="G76"/>
  <c r="F76"/>
  <c r="E76"/>
  <c r="D76"/>
  <c r="T45"/>
  <c r="S45"/>
  <c r="R45"/>
  <c r="Q45"/>
  <c r="P45"/>
  <c r="O45"/>
  <c r="N45"/>
  <c r="M45"/>
  <c r="L45"/>
  <c r="K45"/>
  <c r="J45"/>
  <c r="I45"/>
  <c r="H45"/>
  <c r="G45"/>
  <c r="F45"/>
  <c r="E45"/>
  <c r="D45"/>
  <c r="T44"/>
  <c r="S44"/>
  <c r="R44"/>
  <c r="Q44"/>
  <c r="P44"/>
  <c r="O44"/>
  <c r="N44"/>
  <c r="M44"/>
  <c r="L44"/>
  <c r="K44"/>
  <c r="J44"/>
  <c r="I44"/>
  <c r="H44"/>
  <c r="G44"/>
  <c r="F44"/>
  <c r="E44"/>
  <c r="D44"/>
  <c r="T43"/>
  <c r="S43"/>
  <c r="R43"/>
  <c r="Q43"/>
  <c r="P43"/>
  <c r="O43"/>
  <c r="N43"/>
  <c r="M43"/>
  <c r="L43"/>
  <c r="K43"/>
  <c r="J43"/>
  <c r="I43"/>
  <c r="H43"/>
  <c r="G43"/>
  <c r="F43"/>
  <c r="E43"/>
  <c r="D43"/>
  <c r="T42"/>
  <c r="S42"/>
  <c r="R42"/>
  <c r="Q42"/>
  <c r="P42"/>
  <c r="O42"/>
  <c r="N42"/>
  <c r="M42"/>
  <c r="L42"/>
  <c r="K42"/>
  <c r="J42"/>
  <c r="I42"/>
  <c r="H42"/>
  <c r="G42"/>
  <c r="F42"/>
  <c r="E42"/>
  <c r="D42"/>
  <c r="T41"/>
  <c r="S41"/>
  <c r="R41"/>
  <c r="Q41"/>
  <c r="P41"/>
  <c r="O41"/>
  <c r="N41"/>
  <c r="M41"/>
  <c r="L41"/>
  <c r="K41"/>
  <c r="J41"/>
  <c r="I41"/>
  <c r="H41"/>
  <c r="G41"/>
  <c r="F41"/>
  <c r="E41"/>
  <c r="D41"/>
  <c r="T40"/>
  <c r="S40"/>
  <c r="R40"/>
  <c r="Q40"/>
  <c r="P40"/>
  <c r="O40"/>
  <c r="N40"/>
  <c r="M40"/>
  <c r="L40"/>
  <c r="K40"/>
  <c r="J40"/>
  <c r="I40"/>
  <c r="H40"/>
  <c r="G40"/>
  <c r="F40"/>
  <c r="E40"/>
  <c r="D40"/>
  <c r="T39"/>
  <c r="S39"/>
  <c r="R39"/>
  <c r="Q39"/>
  <c r="P39"/>
  <c r="O39"/>
  <c r="N39"/>
  <c r="M39"/>
  <c r="L39"/>
  <c r="K39"/>
  <c r="J39"/>
  <c r="I39"/>
  <c r="H39"/>
  <c r="G39"/>
  <c r="F39"/>
  <c r="E39"/>
  <c r="D39"/>
  <c r="T38"/>
  <c r="S38"/>
  <c r="R38"/>
  <c r="Q38"/>
  <c r="P38"/>
  <c r="O38"/>
  <c r="N38"/>
  <c r="M38"/>
  <c r="L38"/>
  <c r="K38"/>
  <c r="J38"/>
  <c r="I38"/>
  <c r="H38"/>
  <c r="G38"/>
  <c r="F38"/>
  <c r="E38"/>
  <c r="D38"/>
  <c r="T37"/>
  <c r="S37"/>
  <c r="R37"/>
  <c r="Q37"/>
  <c r="P37"/>
  <c r="O37"/>
  <c r="N37"/>
  <c r="M37"/>
  <c r="L37"/>
  <c r="K37"/>
  <c r="J37"/>
  <c r="I37"/>
  <c r="H37"/>
  <c r="G37"/>
  <c r="F37"/>
  <c r="E37"/>
  <c r="D37"/>
  <c r="T36"/>
  <c r="S36"/>
  <c r="R36"/>
  <c r="Q36"/>
  <c r="P36"/>
  <c r="O36"/>
  <c r="N36"/>
  <c r="M36"/>
  <c r="L36"/>
  <c r="K36"/>
  <c r="J36"/>
  <c r="I36"/>
  <c r="H36"/>
  <c r="G36"/>
  <c r="F36"/>
  <c r="E36"/>
  <c r="D36"/>
  <c r="T35"/>
  <c r="S35"/>
  <c r="R35"/>
  <c r="Q35"/>
  <c r="P35"/>
  <c r="O35"/>
  <c r="N35"/>
  <c r="M35"/>
  <c r="L35"/>
  <c r="K35"/>
  <c r="J35"/>
  <c r="I35"/>
  <c r="H35"/>
  <c r="G35"/>
  <c r="F35"/>
  <c r="E35"/>
  <c r="D35"/>
  <c r="T34"/>
  <c r="S34"/>
  <c r="R34"/>
  <c r="Q34"/>
  <c r="P34"/>
  <c r="O34"/>
  <c r="N34"/>
  <c r="M34"/>
  <c r="L34"/>
  <c r="K34"/>
  <c r="J34"/>
  <c r="I34"/>
  <c r="H34"/>
  <c r="G34"/>
  <c r="F34"/>
  <c r="E34"/>
  <c r="D34"/>
  <c r="T33"/>
  <c r="S33"/>
  <c r="R33"/>
  <c r="Q33"/>
  <c r="P33"/>
  <c r="O33"/>
  <c r="N33"/>
  <c r="M33"/>
  <c r="L33"/>
  <c r="K33"/>
  <c r="J33"/>
  <c r="I33"/>
  <c r="H33"/>
  <c r="G33"/>
  <c r="F33"/>
  <c r="E33"/>
  <c r="D33"/>
  <c r="T32"/>
  <c r="S32"/>
  <c r="R32"/>
  <c r="Q32"/>
  <c r="P32"/>
  <c r="O32"/>
  <c r="N32"/>
  <c r="M32"/>
  <c r="L32"/>
  <c r="K32"/>
  <c r="J32"/>
  <c r="I32"/>
  <c r="H32"/>
  <c r="G32"/>
  <c r="F32"/>
  <c r="E32"/>
  <c r="D32"/>
  <c r="T31"/>
  <c r="S31"/>
  <c r="R31"/>
  <c r="Q31"/>
  <c r="P31"/>
  <c r="O31"/>
  <c r="N31"/>
  <c r="M31"/>
  <c r="L31"/>
  <c r="K31"/>
  <c r="J31"/>
  <c r="I31"/>
  <c r="H31"/>
  <c r="G31"/>
  <c r="F31"/>
  <c r="E31"/>
  <c r="D31"/>
  <c r="T30"/>
  <c r="S30"/>
  <c r="R30"/>
  <c r="Q30"/>
  <c r="P30"/>
  <c r="O30"/>
  <c r="N30"/>
  <c r="M30"/>
  <c r="L30"/>
  <c r="K30"/>
  <c r="J30"/>
  <c r="I30"/>
  <c r="H30"/>
  <c r="G30"/>
  <c r="F30"/>
  <c r="E30"/>
  <c r="D30"/>
  <c r="T29"/>
  <c r="S29"/>
  <c r="R29"/>
  <c r="Q29"/>
  <c r="P29"/>
  <c r="O29"/>
  <c r="N29"/>
  <c r="M29"/>
  <c r="L29"/>
  <c r="K29"/>
  <c r="J29"/>
  <c r="I29"/>
  <c r="H29"/>
  <c r="G29"/>
  <c r="F29"/>
  <c r="E29"/>
  <c r="D29"/>
  <c r="T28"/>
  <c r="S28"/>
  <c r="R28"/>
  <c r="Q28"/>
  <c r="P28"/>
  <c r="O28"/>
  <c r="N28"/>
  <c r="M28"/>
  <c r="L28"/>
  <c r="K28"/>
  <c r="J28"/>
  <c r="I28"/>
  <c r="H28"/>
  <c r="G28"/>
  <c r="F28"/>
  <c r="E28"/>
  <c r="D28"/>
  <c r="T27"/>
  <c r="S27"/>
  <c r="R27"/>
  <c r="Q27"/>
  <c r="P27"/>
  <c r="O27"/>
  <c r="N27"/>
  <c r="M27"/>
  <c r="L27"/>
  <c r="K27"/>
  <c r="J27"/>
  <c r="I27"/>
  <c r="H27"/>
  <c r="G27"/>
  <c r="F27"/>
  <c r="E27"/>
  <c r="D27"/>
  <c r="T26"/>
  <c r="S26"/>
  <c r="R26"/>
  <c r="Q26"/>
  <c r="P26"/>
  <c r="O26"/>
  <c r="N26"/>
  <c r="M26"/>
  <c r="L26"/>
  <c r="K26"/>
  <c r="J26"/>
  <c r="I26"/>
  <c r="H26"/>
  <c r="G26"/>
  <c r="F26"/>
  <c r="E26"/>
  <c r="D26"/>
  <c r="T25"/>
  <c r="S25"/>
  <c r="R25"/>
  <c r="Q25"/>
  <c r="P25"/>
  <c r="O25"/>
  <c r="N25"/>
  <c r="M25"/>
  <c r="L25"/>
  <c r="K25"/>
  <c r="J25"/>
  <c r="I25"/>
  <c r="H25"/>
  <c r="G25"/>
  <c r="F25"/>
  <c r="E25"/>
  <c r="D25"/>
  <c r="T24"/>
  <c r="S24"/>
  <c r="R24"/>
  <c r="Q24"/>
  <c r="P24"/>
  <c r="O24"/>
  <c r="N24"/>
  <c r="M24"/>
  <c r="L24"/>
  <c r="K24"/>
  <c r="J24"/>
  <c r="I24"/>
  <c r="H24"/>
  <c r="G24"/>
  <c r="F24"/>
  <c r="E24"/>
  <c r="D24"/>
  <c r="T23"/>
  <c r="S23"/>
  <c r="R23"/>
  <c r="Q23"/>
  <c r="P23"/>
  <c r="O23"/>
  <c r="N23"/>
  <c r="M23"/>
  <c r="L23"/>
  <c r="K23"/>
  <c r="J23"/>
  <c r="I23"/>
  <c r="H23"/>
  <c r="G23"/>
  <c r="F23"/>
  <c r="E23"/>
  <c r="D23"/>
  <c r="T22"/>
  <c r="S22"/>
  <c r="R22"/>
  <c r="Q22"/>
  <c r="P22"/>
  <c r="O22"/>
  <c r="N22"/>
  <c r="M22"/>
  <c r="L22"/>
  <c r="K22"/>
  <c r="J22"/>
  <c r="I22"/>
  <c r="H22"/>
  <c r="G22"/>
  <c r="F22"/>
  <c r="E22"/>
  <c r="D22"/>
  <c r="T21"/>
  <c r="S21"/>
  <c r="R21"/>
  <c r="Q21"/>
  <c r="P21"/>
  <c r="O21"/>
  <c r="N21"/>
  <c r="M21"/>
  <c r="L21"/>
  <c r="K21"/>
  <c r="J21"/>
  <c r="I21"/>
  <c r="H21"/>
  <c r="G21"/>
  <c r="F21"/>
  <c r="E21"/>
  <c r="D21"/>
  <c r="T20"/>
  <c r="S20"/>
  <c r="R20"/>
  <c r="Q20"/>
  <c r="P20"/>
  <c r="O20"/>
  <c r="N20"/>
  <c r="M20"/>
  <c r="L20"/>
  <c r="K20"/>
  <c r="J20"/>
  <c r="I20"/>
  <c r="H20"/>
  <c r="G20"/>
  <c r="F20"/>
  <c r="E20"/>
  <c r="D20"/>
  <c r="T19"/>
  <c r="S19"/>
  <c r="R19"/>
  <c r="Q19"/>
  <c r="P19"/>
  <c r="O19"/>
  <c r="N19"/>
  <c r="M19"/>
  <c r="L19"/>
  <c r="K19"/>
  <c r="J19"/>
  <c r="I19"/>
  <c r="H19"/>
  <c r="G19"/>
  <c r="F19"/>
  <c r="E19"/>
  <c r="D19"/>
  <c r="T18"/>
  <c r="S18"/>
  <c r="R18"/>
  <c r="Q18"/>
  <c r="P18"/>
  <c r="O18"/>
  <c r="N18"/>
  <c r="M18"/>
  <c r="L18"/>
  <c r="K18"/>
  <c r="J18"/>
  <c r="I18"/>
  <c r="H18"/>
  <c r="G18"/>
  <c r="F18"/>
  <c r="E18"/>
  <c r="D18"/>
  <c r="T17"/>
  <c r="S17"/>
  <c r="R17"/>
  <c r="Q17"/>
  <c r="P17"/>
  <c r="O17"/>
  <c r="N17"/>
  <c r="M17"/>
  <c r="L17"/>
  <c r="K17"/>
  <c r="J17"/>
  <c r="I17"/>
  <c r="H17"/>
  <c r="G17"/>
  <c r="F17"/>
  <c r="E17"/>
  <c r="D17"/>
  <c r="T16"/>
  <c r="S16"/>
  <c r="R16"/>
  <c r="Q16"/>
  <c r="P16"/>
  <c r="O16"/>
  <c r="N16"/>
  <c r="M16"/>
  <c r="L16"/>
  <c r="K16"/>
  <c r="J16"/>
  <c r="I16"/>
  <c r="H16"/>
  <c r="G16"/>
  <c r="F16"/>
  <c r="E16"/>
  <c r="D16"/>
  <c r="T15"/>
  <c r="S15"/>
  <c r="R15"/>
  <c r="Q15"/>
  <c r="P15"/>
  <c r="O15"/>
  <c r="N15"/>
  <c r="M15"/>
  <c r="L15"/>
  <c r="K15"/>
  <c r="J15"/>
  <c r="I15"/>
  <c r="H15"/>
  <c r="G15"/>
  <c r="F15"/>
  <c r="E15"/>
  <c r="D15"/>
  <c r="T14"/>
  <c r="S14"/>
  <c r="R14"/>
  <c r="Q14"/>
  <c r="P14"/>
  <c r="O14"/>
  <c r="N14"/>
  <c r="M14"/>
  <c r="L14"/>
  <c r="K14"/>
  <c r="J14"/>
  <c r="I14"/>
  <c r="H14"/>
  <c r="G14"/>
  <c r="F14"/>
  <c r="E14"/>
  <c r="D14"/>
  <c r="T13"/>
  <c r="S13"/>
  <c r="R13"/>
  <c r="Q13"/>
  <c r="P13"/>
  <c r="O13"/>
  <c r="N13"/>
  <c r="M13"/>
  <c r="L13"/>
  <c r="K13"/>
  <c r="J13"/>
  <c r="I13"/>
  <c r="H13"/>
  <c r="G13"/>
  <c r="F13"/>
  <c r="E13"/>
  <c r="D13"/>
  <c r="T12"/>
  <c r="S12"/>
  <c r="R12"/>
  <c r="Q12"/>
  <c r="P12"/>
  <c r="O12"/>
  <c r="N12"/>
  <c r="M12"/>
  <c r="L12"/>
  <c r="K12"/>
  <c r="J12"/>
  <c r="I12"/>
  <c r="H12"/>
  <c r="G12"/>
  <c r="F12"/>
  <c r="E12"/>
  <c r="D12"/>
  <c r="T11"/>
  <c r="S11"/>
  <c r="R11"/>
  <c r="Q11"/>
  <c r="P11"/>
  <c r="O11"/>
  <c r="N11"/>
  <c r="M11"/>
  <c r="L11"/>
  <c r="K11"/>
  <c r="J11"/>
  <c r="I11"/>
  <c r="H11"/>
  <c r="G11"/>
  <c r="F11"/>
  <c r="E11"/>
  <c r="D11"/>
  <c r="T10"/>
  <c r="S10"/>
  <c r="R10"/>
  <c r="Q10"/>
  <c r="P10"/>
  <c r="O10"/>
  <c r="N10"/>
  <c r="M10"/>
  <c r="L10"/>
  <c r="K10"/>
  <c r="J10"/>
  <c r="I10"/>
  <c r="H10"/>
  <c r="G10"/>
  <c r="F10"/>
  <c r="E10"/>
  <c r="D10"/>
  <c r="T9"/>
  <c r="S9"/>
  <c r="R9"/>
  <c r="Q9"/>
  <c r="P9"/>
  <c r="O9"/>
  <c r="N9"/>
  <c r="M9"/>
  <c r="L9"/>
  <c r="K9"/>
  <c r="J9"/>
  <c r="I9"/>
  <c r="H9"/>
  <c r="G9"/>
  <c r="F9"/>
  <c r="E9"/>
  <c r="D9"/>
  <c r="T8"/>
  <c r="S8"/>
  <c r="R8"/>
  <c r="Q8"/>
  <c r="P8"/>
  <c r="O8"/>
  <c r="N8"/>
  <c r="M8"/>
  <c r="L8"/>
  <c r="K8"/>
  <c r="J8"/>
  <c r="I8"/>
  <c r="H8"/>
  <c r="G8"/>
  <c r="F8"/>
  <c r="E8"/>
  <c r="D8"/>
  <c r="T7"/>
  <c r="S7"/>
  <c r="R7"/>
  <c r="Q7"/>
  <c r="P7"/>
  <c r="O7"/>
  <c r="N7"/>
  <c r="M7"/>
  <c r="L7"/>
  <c r="K7"/>
  <c r="J7"/>
  <c r="I7"/>
  <c r="H7"/>
  <c r="G7"/>
  <c r="F7"/>
  <c r="E7"/>
  <c r="D7"/>
  <c r="T6"/>
  <c r="S6"/>
  <c r="R6"/>
  <c r="Q6"/>
  <c r="P6"/>
  <c r="O6"/>
  <c r="N6"/>
  <c r="M6"/>
  <c r="L6"/>
  <c r="K6"/>
  <c r="J6"/>
  <c r="I6"/>
  <c r="H6"/>
  <c r="G6"/>
  <c r="F6"/>
  <c r="E6"/>
  <c r="D6"/>
  <c r="T5"/>
  <c r="S5"/>
  <c r="R5"/>
  <c r="Q5"/>
  <c r="P5"/>
  <c r="O5"/>
  <c r="N5"/>
  <c r="M5"/>
  <c r="L5"/>
  <c r="K5"/>
  <c r="J5"/>
  <c r="I5"/>
  <c r="H5"/>
  <c r="G5"/>
  <c r="F5"/>
  <c r="E5"/>
  <c r="D5"/>
  <c r="T4"/>
  <c r="S4"/>
  <c r="R4"/>
  <c r="Q4"/>
  <c r="P4"/>
  <c r="O4"/>
  <c r="N4"/>
  <c r="M4"/>
  <c r="L4"/>
  <c r="K4"/>
  <c r="J4"/>
  <c r="I4"/>
  <c r="H4"/>
  <c r="G4"/>
  <c r="F4"/>
  <c r="E4"/>
  <c r="D4"/>
  <c r="F6" i="35" l="1"/>
  <c r="F13" s="1"/>
  <c r="H13"/>
  <c r="H39" i="30"/>
  <c r="H40" s="1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I30" s="1"/>
  <c r="G31"/>
  <c r="I31" s="1"/>
  <c r="G32"/>
  <c r="I32" s="1"/>
  <c r="G33"/>
  <c r="I33" s="1"/>
  <c r="G34"/>
  <c r="I34" s="1"/>
  <c r="G35"/>
  <c r="I35" s="1"/>
  <c r="G36"/>
  <c r="I36" s="1"/>
  <c r="G37"/>
  <c r="I37" s="1"/>
  <c r="G38"/>
  <c r="I38" s="1"/>
  <c r="G9"/>
  <c r="I9" s="1"/>
  <c r="H6" i="35" l="1"/>
  <c r="C6" i="36"/>
  <c r="D7" s="1"/>
  <c r="A4"/>
  <c r="A5" s="1"/>
  <c r="A6" s="1"/>
  <c r="F39" i="30" l="1"/>
  <c r="G39"/>
  <c r="I39" s="1"/>
  <c r="G40" l="1"/>
  <c r="I40" l="1"/>
  <c r="D39"/>
  <c r="C39"/>
  <c r="U77" l="1"/>
  <c r="D77" l="1"/>
  <c r="T65" l="1"/>
  <c r="P65"/>
  <c r="P64"/>
  <c r="T58"/>
  <c r="P58"/>
  <c r="T53"/>
  <c r="P50"/>
  <c r="T49"/>
  <c r="P49"/>
  <c r="L69"/>
  <c r="L49"/>
  <c r="T75"/>
  <c r="P75"/>
  <c r="P74"/>
  <c r="P73"/>
  <c r="L74"/>
  <c r="X74"/>
  <c r="X73"/>
  <c r="X71"/>
  <c r="X66"/>
  <c r="T61"/>
  <c r="L62"/>
  <c r="X62"/>
  <c r="X61"/>
  <c r="T56"/>
  <c r="P56"/>
  <c r="X57"/>
  <c r="F116"/>
  <c r="V77"/>
  <c r="R77"/>
  <c r="Q77"/>
  <c r="N77"/>
  <c r="M77"/>
  <c r="J77"/>
  <c r="I77"/>
  <c r="E77"/>
  <c r="C77"/>
  <c r="X75"/>
  <c r="T74"/>
  <c r="T73"/>
  <c r="X72"/>
  <c r="T72"/>
  <c r="P72"/>
  <c r="L72"/>
  <c r="G72"/>
  <c r="L71"/>
  <c r="X70"/>
  <c r="T70"/>
  <c r="P70"/>
  <c r="L70"/>
  <c r="G70"/>
  <c r="X69"/>
  <c r="T69"/>
  <c r="P69"/>
  <c r="G69"/>
  <c r="X65"/>
  <c r="L65"/>
  <c r="G65"/>
  <c r="X64"/>
  <c r="T64"/>
  <c r="L64"/>
  <c r="G64"/>
  <c r="L63"/>
  <c r="L61"/>
  <c r="L60"/>
  <c r="X60"/>
  <c r="T60"/>
  <c r="P60"/>
  <c r="G60"/>
  <c r="P59"/>
  <c r="X59"/>
  <c r="L59"/>
  <c r="G59"/>
  <c r="X58"/>
  <c r="L58"/>
  <c r="G58"/>
  <c r="T57"/>
  <c r="X56"/>
  <c r="L55"/>
  <c r="X55"/>
  <c r="T55"/>
  <c r="P55"/>
  <c r="G55"/>
  <c r="P54"/>
  <c r="L54"/>
  <c r="X54"/>
  <c r="T54"/>
  <c r="P53"/>
  <c r="X53"/>
  <c r="L53"/>
  <c r="G53"/>
  <c r="L52"/>
  <c r="X52"/>
  <c r="T52"/>
  <c r="P52"/>
  <c r="G52"/>
  <c r="P51"/>
  <c r="X50"/>
  <c r="T50"/>
  <c r="L50"/>
  <c r="G50"/>
  <c r="X49"/>
  <c r="G49"/>
  <c r="X48"/>
  <c r="T48"/>
  <c r="P48"/>
  <c r="L48"/>
  <c r="G48"/>
  <c r="P47"/>
  <c r="L47"/>
  <c r="G47"/>
  <c r="E87" l="1"/>
  <c r="E94"/>
  <c r="E113"/>
  <c r="H111"/>
  <c r="H95"/>
  <c r="H94"/>
  <c r="E108"/>
  <c r="E89"/>
  <c r="E96"/>
  <c r="E90"/>
  <c r="H96"/>
  <c r="E88"/>
  <c r="E99"/>
  <c r="H108"/>
  <c r="E91"/>
  <c r="H99"/>
  <c r="H92"/>
  <c r="E93"/>
  <c r="H88"/>
  <c r="E103"/>
  <c r="E92"/>
  <c r="E100"/>
  <c r="E109"/>
  <c r="H93"/>
  <c r="H91"/>
  <c r="H103"/>
  <c r="T62"/>
  <c r="L75"/>
  <c r="T51"/>
  <c r="P61"/>
  <c r="T59"/>
  <c r="L57"/>
  <c r="T66"/>
  <c r="L51"/>
  <c r="L56"/>
  <c r="L66"/>
  <c r="P66"/>
  <c r="P71"/>
  <c r="P57"/>
  <c r="T71"/>
  <c r="L73"/>
  <c r="G54"/>
  <c r="X51"/>
  <c r="G75"/>
  <c r="G62"/>
  <c r="G51"/>
  <c r="E97" l="1"/>
  <c r="H110"/>
  <c r="H101"/>
  <c r="E105"/>
  <c r="H98"/>
  <c r="E114"/>
  <c r="H89"/>
  <c r="H109"/>
  <c r="E112"/>
  <c r="E111"/>
  <c r="H100"/>
  <c r="E98"/>
  <c r="H114"/>
  <c r="H87"/>
  <c r="E101"/>
  <c r="H112"/>
  <c r="H90"/>
  <c r="E110"/>
  <c r="H97"/>
  <c r="H113"/>
  <c r="E95"/>
  <c r="H104"/>
  <c r="H105"/>
  <c r="E104"/>
  <c r="G74"/>
  <c r="G61"/>
  <c r="G56"/>
  <c r="G71"/>
  <c r="G57"/>
  <c r="G73"/>
  <c r="G66"/>
  <c r="G63" l="1"/>
  <c r="P63"/>
  <c r="X63"/>
  <c r="X47"/>
  <c r="T63" l="1"/>
  <c r="T47"/>
  <c r="E102" l="1"/>
  <c r="H102"/>
  <c r="E86"/>
  <c r="H86"/>
  <c r="G68" l="1"/>
  <c r="E107"/>
  <c r="H107"/>
  <c r="P68"/>
  <c r="L68"/>
  <c r="X68"/>
  <c r="G67"/>
  <c r="E106"/>
  <c r="H106"/>
  <c r="P67"/>
  <c r="L67"/>
  <c r="X67"/>
  <c r="T68" l="1"/>
  <c r="T67"/>
  <c r="L76"/>
  <c r="K77"/>
  <c r="L77" s="1"/>
  <c r="G76"/>
  <c r="F77"/>
  <c r="H115"/>
  <c r="G116"/>
  <c r="E115"/>
  <c r="D116"/>
  <c r="E116" s="1"/>
  <c r="W77" l="1"/>
  <c r="X77" s="1"/>
  <c r="X76"/>
  <c r="H116"/>
  <c r="P76"/>
  <c r="O77"/>
  <c r="P77" s="1"/>
  <c r="T76"/>
  <c r="S77"/>
  <c r="T77" s="1"/>
  <c r="H77"/>
  <c r="G77"/>
</calcChain>
</file>

<file path=xl/sharedStrings.xml><?xml version="1.0" encoding="utf-8"?>
<sst xmlns="http://schemas.openxmlformats.org/spreadsheetml/2006/main" count="737" uniqueCount="161">
  <si>
    <t>SL NO</t>
  </si>
  <si>
    <t>NAME OF THE DISTRICTS</t>
  </si>
  <si>
    <t>TOTAL</t>
  </si>
  <si>
    <t>TOTAL EXP.</t>
  </si>
  <si>
    <t>%</t>
  </si>
  <si>
    <t>ANGUL</t>
  </si>
  <si>
    <t>BALASORE</t>
  </si>
  <si>
    <t>BARGARH</t>
  </si>
  <si>
    <t>BHADRAK</t>
  </si>
  <si>
    <t>BOUDH</t>
  </si>
  <si>
    <t>CUTTACK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</si>
  <si>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</si>
  <si>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</si>
  <si>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</si>
  <si>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</si>
  <si>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</si>
  <si>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</si>
  <si>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</si>
  <si>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</si>
  <si>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</si>
  <si>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</si>
  <si>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</si>
  <si>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</si>
  <si>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</si>
  <si>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</si>
  <si>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</si>
  <si>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</si>
  <si>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PURI</t>
  </si>
  <si>
    <t>RAYAGADA</t>
  </si>
  <si>
    <t>SAMBALPUR</t>
  </si>
  <si>
    <t>SUNDERGARH</t>
  </si>
  <si>
    <t>SUBARNAPUR</t>
  </si>
  <si>
    <t>NUAPADA</t>
  </si>
  <si>
    <t>DEOGARH</t>
  </si>
  <si>
    <t>RF Released</t>
  </si>
  <si>
    <t>Total</t>
  </si>
  <si>
    <t>BOLANGIR</t>
  </si>
  <si>
    <t>SL No.</t>
  </si>
  <si>
    <t xml:space="preserve">No. of SHG Receiving Revolving Fund </t>
  </si>
  <si>
    <t>Target</t>
  </si>
  <si>
    <t>% of Ach to Target</t>
  </si>
  <si>
    <t>% of Ach.</t>
  </si>
  <si>
    <t>Expenditure</t>
  </si>
  <si>
    <t>Target for RF</t>
  </si>
  <si>
    <t>Achievement</t>
  </si>
  <si>
    <t>No. of SHGs Credit linked</t>
  </si>
  <si>
    <t>Amount of Bank credit linked (Rs. In Lakhs)</t>
  </si>
  <si>
    <t>Other Receipt</t>
  </si>
  <si>
    <t>RSETI</t>
  </si>
  <si>
    <t>No. of GPLF restructured/ formed in NRLP/NRLM</t>
  </si>
  <si>
    <t>Non Intensive</t>
  </si>
  <si>
    <t>Intensive</t>
  </si>
  <si>
    <t>functional Pre-NRLM/ Revived SHG (Cumulative)</t>
  </si>
  <si>
    <t>Total Functional SHGs</t>
  </si>
  <si>
    <t>Total Functional SHG
(3+4+6)</t>
  </si>
  <si>
    <t>SHG Profile Uploaded in NRLM Portal</t>
  </si>
  <si>
    <t>No. of GPLF Received Startup &amp; IB Fund</t>
  </si>
  <si>
    <t>No. of GPLF Received Community investment fund</t>
  </si>
  <si>
    <t>District Type</t>
  </si>
  <si>
    <t>District Name</t>
  </si>
  <si>
    <t>Sector</t>
  </si>
  <si>
    <t>Achievement upto March 2015 [2014-15]</t>
  </si>
  <si>
    <t>Institution Building during Current FY 2015-16</t>
  </si>
  <si>
    <t xml:space="preserve">Cumulative coverage for interventions during 2015-16 </t>
  </si>
  <si>
    <t>Fund released during Current FY 2015-16</t>
  </si>
  <si>
    <t>Capacity Building during Current FY 2015-16</t>
  </si>
  <si>
    <t>No. of new PGs formed during current FY 2015- 2016</t>
  </si>
  <si>
    <t>Total HH covered
[nos]</t>
  </si>
  <si>
    <t>Total area in Acre covered [for Agri/Horti]</t>
  </si>
  <si>
    <t>No. of Animals / birds covered</t>
  </si>
  <si>
    <t>Balangir</t>
  </si>
  <si>
    <t>Agri / Horti</t>
  </si>
  <si>
    <t>Livestock &amp; Fisheries</t>
  </si>
  <si>
    <t>Non Farm</t>
  </si>
  <si>
    <t>Deogarh</t>
  </si>
  <si>
    <t>Gajapati</t>
  </si>
  <si>
    <t>Ganjam</t>
  </si>
  <si>
    <t>Kalahandi</t>
  </si>
  <si>
    <t>Kandhamal</t>
  </si>
  <si>
    <t>Koraput</t>
  </si>
  <si>
    <t>Malkangiri</t>
  </si>
  <si>
    <t>Mayurbhanj</t>
  </si>
  <si>
    <t>Nuapada</t>
  </si>
  <si>
    <t>Rayagada</t>
  </si>
  <si>
    <t>Sambalpur</t>
  </si>
  <si>
    <t>Sonepur</t>
  </si>
  <si>
    <t>Sundergarh</t>
  </si>
  <si>
    <t>Intensive- TRIPTI</t>
  </si>
  <si>
    <t>Angul</t>
  </si>
  <si>
    <t>Balasore</t>
  </si>
  <si>
    <t>Bhadrak</t>
  </si>
  <si>
    <t>Jagatsinghpur</t>
  </si>
  <si>
    <t>Jajpur</t>
  </si>
  <si>
    <t>Kendrapara</t>
  </si>
  <si>
    <t>Khurda</t>
  </si>
  <si>
    <t>Nayagarh</t>
  </si>
  <si>
    <t>Puri</t>
  </si>
  <si>
    <t>Bargarh</t>
  </si>
  <si>
    <t>Boudh</t>
  </si>
  <si>
    <t>Cuttack</t>
  </si>
  <si>
    <t>Dhenkanal</t>
  </si>
  <si>
    <t>Jharsuguda</t>
  </si>
  <si>
    <t>Keonjhar</t>
  </si>
  <si>
    <t>Nabarangpur</t>
  </si>
  <si>
    <t>No. of PGs Promoted [nos.] Upto March 2015</t>
  </si>
  <si>
    <t>No. of Household covered [nos.] Upto March 2015</t>
  </si>
  <si>
    <t>No. of Households covered by  new PGs formed  during 15-16</t>
  </si>
  <si>
    <t>Total No.  LSP /CRP selected by PGs during 15-16</t>
  </si>
  <si>
    <t>Total No. of MCRP selected by PGs [w.r.t. Agri/Livestock/NTFP] during 15-16</t>
  </si>
  <si>
    <t>Total no. of RPs selected at block level [Agri / Livestock] during 15-16</t>
  </si>
  <si>
    <t>Total No. of PGs covered during 15-16</t>
  </si>
  <si>
    <t>DPRs approved [no. of PGs] during 15-16</t>
  </si>
  <si>
    <t>Fund placed with PG (Total no. of PGs) during 15-16</t>
  </si>
  <si>
    <t>Fund placed with PG (Amount in Ruppees) during 15-16</t>
  </si>
  <si>
    <t>IB Basic training completed [no. of PGs] during 15-16</t>
  </si>
  <si>
    <t xml:space="preserve"> CB- Basic training completed [no. of PGs] during 15-16</t>
  </si>
  <si>
    <t>Thematic Training imparted (no. of farmers/producers) during 15-16</t>
  </si>
  <si>
    <t>Fund Allocation</t>
  </si>
  <si>
    <t>Name of the Scheme</t>
  </si>
  <si>
    <t>Allocation</t>
  </si>
  <si>
    <t>Opening Balance</t>
  </si>
  <si>
    <t>Fund received (State+ Centre)</t>
  </si>
  <si>
    <t>Other Receipt (Misc +Int)</t>
  </si>
  <si>
    <t xml:space="preserve">Total fund available </t>
  </si>
  <si>
    <t>% of expenditure</t>
  </si>
  <si>
    <t>NRLM</t>
  </si>
  <si>
    <t>NRLP</t>
  </si>
  <si>
    <t>MKSP</t>
  </si>
  <si>
    <t>IPPE-2</t>
  </si>
  <si>
    <t>SVEP</t>
  </si>
  <si>
    <t>NRLM TOTAL</t>
  </si>
  <si>
    <t>GOALs</t>
  </si>
  <si>
    <t>District Total</t>
  </si>
  <si>
    <t>All District + State</t>
  </si>
  <si>
    <t>New SHGs promoted till last FY 15-16</t>
  </si>
  <si>
    <t>Target for New SHG formation in FY 16-17</t>
  </si>
  <si>
    <t>New SHGs Promoted in 16-17</t>
  </si>
  <si>
    <t>GPLF formed till March 2016</t>
  </si>
  <si>
    <t>No. of GPLF formed/ Restructured during 16-17</t>
  </si>
  <si>
    <t>Achievement till March 2016</t>
  </si>
  <si>
    <t>Target for 16-17</t>
  </si>
  <si>
    <t>No. of GPLF received Start up &amp; IB fund during 16-17</t>
  </si>
  <si>
    <t>Target for 
16-17</t>
  </si>
  <si>
    <t>Achievement during 16-17</t>
  </si>
  <si>
    <t>OB as on 1.04.2016</t>
  </si>
  <si>
    <t>Total Fund Available</t>
  </si>
  <si>
    <t>Fund Received/Alloted</t>
  </si>
  <si>
    <t>Physical Target for 16-17</t>
  </si>
  <si>
    <t>Sr.</t>
  </si>
  <si>
    <t>Head</t>
  </si>
  <si>
    <t>Amount in Crores</t>
  </si>
  <si>
    <t>Opening Balance as on 1/4/2016</t>
  </si>
  <si>
    <t>Receipts</t>
  </si>
  <si>
    <t>Other receipts</t>
  </si>
  <si>
    <t>Total Fund Availble</t>
  </si>
  <si>
    <t>FINANCIAL ACHIEVEMENT UNDER NRLM  DURING   2016-2017 UP TO JANUARY 2017 (Amt in Lakh.)
Odisha Livelihoods Mission</t>
  </si>
  <si>
    <t>DISTRICT WISE FINANCIAL ACHIEVEMENT UNDER NRLM  DURING   2016-17 UP TO JANUARY, 2017</t>
  </si>
  <si>
    <t xml:space="preserve"> PHYSICAL ACHIEVEMENT UNDER NRLM   during FY 2016-17 Upto end of JANUARY,2017</t>
  </si>
  <si>
    <t>Leaverage  of Credit under NRLM during 2016-17 upto end of January, 2017</t>
  </si>
  <si>
    <t>FINANCIAL PROGRESS UNDER DDU-GKY DURING 2016-17 [UPTO January 2017]</t>
  </si>
  <si>
    <t>Special Funds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</si>
</sst>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entury Gothic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2"/>
      <color indexed="8"/>
      <name val="Times New Roman"/>
      <family val="1"/>
    </font>
    <font>
      <sz val="12"/>
      <name val="Century Gothic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2"/>
      <color indexed="8"/>
      <name val="Arial"/>
      <family val="2"/>
    </font>
    <font>
      <b/>
      <sz val="20"/>
      <name val="Century Gothic"/>
      <family val="2"/>
    </font>
    <font>
      <b/>
      <sz val="12"/>
      <name val="Century Gothic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Calibri"/>
      <family val="2"/>
      <scheme val="minor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3" fillId="0" borderId="0" applyFill="0" applyProtection="0"/>
    <xf numFmtId="0" fontId="20" fillId="0" borderId="0"/>
    <xf numFmtId="9" fontId="2" fillId="0" borderId="0" applyFont="0" applyFill="0" applyBorder="0" applyAlignment="0" applyProtection="0"/>
    <xf numFmtId="0" fontId="13" fillId="0" borderId="0" applyBorder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Border="1"/>
    <xf numFmtId="1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0" fontId="15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1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17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20" fillId="0" borderId="1" xfId="3" applyBorder="1" applyAlignment="1">
      <alignment horizontal="center"/>
    </xf>
    <xf numFmtId="0" fontId="17" fillId="0" borderId="7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19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3" fontId="24" fillId="4" borderId="2" xfId="1" applyNumberFormat="1" applyFont="1" applyFill="1" applyBorder="1" applyAlignment="1" applyProtection="1">
      <alignment horizontal="center" vertical="center" wrapText="1"/>
      <protection hidden="1"/>
    </xf>
    <xf numFmtId="43" fontId="2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4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/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/>
    <xf numFmtId="0" fontId="0" fillId="0" borderId="12" xfId="0" applyFont="1" applyFill="1" applyBorder="1" applyAlignment="1" applyProtection="1">
      <alignment horizontal="left" vertical="center"/>
      <protection locked="0"/>
    </xf>
    <xf numFmtId="43" fontId="24" fillId="4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wrapText="1"/>
    </xf>
    <xf numFmtId="0" fontId="29" fillId="0" borderId="1" xfId="0" applyFont="1" applyFill="1" applyBorder="1" applyAlignment="1">
      <alignment horizontal="center" vertical="center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1" xfId="0" applyFont="1" applyFill="1" applyBorder="1" applyAlignment="1">
      <alignment horizontal="center" vertical="center" wrapText="1" readingOrder="1"/>
    </xf>
    <xf numFmtId="10" fontId="30" fillId="0" borderId="1" xfId="4" applyNumberFormat="1" applyFont="1" applyFill="1" applyBorder="1" applyAlignment="1">
      <alignment horizontal="center" vertical="center" wrapText="1" readingOrder="1"/>
    </xf>
    <xf numFmtId="10" fontId="29" fillId="0" borderId="1" xfId="4" applyNumberFormat="1" applyFont="1" applyFill="1" applyBorder="1" applyAlignment="1">
      <alignment horizontal="center" vertical="center" wrapText="1" readingOrder="1"/>
    </xf>
    <xf numFmtId="0" fontId="31" fillId="0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29" fillId="0" borderId="1" xfId="1" applyFont="1" applyFill="1" applyBorder="1" applyAlignment="1">
      <alignment horizontal="center" vertical="center" wrapText="1" readingOrder="1"/>
    </xf>
    <xf numFmtId="43" fontId="30" fillId="0" borderId="1" xfId="1" applyFont="1" applyFill="1" applyBorder="1" applyAlignment="1">
      <alignment horizontal="right" vertical="center" wrapText="1" readingOrder="1"/>
    </xf>
    <xf numFmtId="2" fontId="4" fillId="0" borderId="0" xfId="0" applyNumberFormat="1" applyFont="1" applyBorder="1"/>
    <xf numFmtId="1" fontId="0" fillId="0" borderId="11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9" fontId="0" fillId="0" borderId="0" xfId="4" applyFont="1"/>
    <xf numFmtId="0" fontId="32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3" fontId="30" fillId="0" borderId="1" xfId="1" applyFont="1" applyFill="1" applyBorder="1" applyAlignment="1">
      <alignment horizontal="center" vertical="center" wrapText="1" readingOrder="1"/>
    </xf>
    <xf numFmtId="43" fontId="29" fillId="0" borderId="1" xfId="1" applyFont="1" applyFill="1" applyBorder="1" applyAlignment="1">
      <alignment horizontal="right" vertical="center" wrapText="1" readingOrder="1"/>
    </xf>
    <xf numFmtId="43" fontId="0" fillId="0" borderId="0" xfId="0" applyNumberFormat="1"/>
    <xf numFmtId="43" fontId="30" fillId="0" borderId="1" xfId="1" applyNumberFormat="1" applyFont="1" applyFill="1" applyBorder="1" applyAlignment="1">
      <alignment horizontal="right" vertical="center" wrapText="1" readingOrder="1"/>
    </xf>
    <xf numFmtId="1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33" fillId="0" borderId="4" xfId="0" applyFont="1" applyFill="1" applyBorder="1" applyAlignment="1" applyProtection="1">
      <alignment horizontal="center" vertical="center"/>
    </xf>
    <xf numFmtId="0" fontId="24" fillId="0" borderId="1" xfId="3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33" fillId="0" borderId="5" xfId="0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 vertical="center"/>
    </xf>
    <xf numFmtId="0" fontId="8" fillId="0" borderId="0" xfId="0" applyFont="1"/>
    <xf numFmtId="1" fontId="8" fillId="0" borderId="0" xfId="0" applyNumberFormat="1" applyFont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36" fillId="0" borderId="1" xfId="0" applyFont="1" applyBorder="1"/>
    <xf numFmtId="0" fontId="36" fillId="0" borderId="1" xfId="0" applyFont="1" applyFill="1" applyBorder="1"/>
    <xf numFmtId="0" fontId="37" fillId="0" borderId="1" xfId="0" applyFont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/>
    <xf numFmtId="0" fontId="37" fillId="0" borderId="0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7" fillId="0" borderId="0" xfId="0" applyFont="1" applyBorder="1"/>
    <xf numFmtId="0" fontId="37" fillId="4" borderId="1" xfId="0" applyFont="1" applyFill="1" applyBorder="1" applyAlignment="1">
      <alignment horizontal="center"/>
    </xf>
    <xf numFmtId="2" fontId="37" fillId="4" borderId="1" xfId="0" applyNumberFormat="1" applyFont="1" applyFill="1" applyBorder="1" applyAlignment="1">
      <alignment horizontal="center"/>
    </xf>
    <xf numFmtId="2" fontId="37" fillId="4" borderId="0" xfId="0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37" fillId="0" borderId="1" xfId="0" applyFont="1" applyBorder="1"/>
    <xf numFmtId="0" fontId="39" fillId="0" borderId="1" xfId="0" applyFont="1" applyBorder="1"/>
    <xf numFmtId="1" fontId="40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1" fontId="37" fillId="4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2" fontId="41" fillId="4" borderId="1" xfId="0" applyNumberFormat="1" applyFont="1" applyFill="1" applyBorder="1"/>
    <xf numFmtId="2" fontId="41" fillId="2" borderId="1" xfId="0" applyNumberFormat="1" applyFont="1" applyFill="1" applyBorder="1"/>
    <xf numFmtId="43" fontId="41" fillId="2" borderId="1" xfId="1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 vertical="center"/>
    </xf>
    <xf numFmtId="0" fontId="42" fillId="0" borderId="2" xfId="0" applyFont="1" applyBorder="1"/>
    <xf numFmtId="0" fontId="42" fillId="0" borderId="2" xfId="0" applyFont="1" applyFill="1" applyBorder="1"/>
    <xf numFmtId="2" fontId="43" fillId="2" borderId="2" xfId="0" applyNumberFormat="1" applyFont="1" applyFill="1" applyBorder="1"/>
    <xf numFmtId="0" fontId="42" fillId="0" borderId="1" xfId="0" applyFont="1" applyFill="1" applyBorder="1"/>
    <xf numFmtId="2" fontId="42" fillId="0" borderId="1" xfId="0" applyNumberFormat="1" applyFont="1" applyFill="1" applyBorder="1"/>
    <xf numFmtId="1" fontId="41" fillId="2" borderId="1" xfId="0" applyNumberFormat="1" applyFont="1" applyFill="1" applyBorder="1" applyAlignment="1">
      <alignment horizontal="center"/>
    </xf>
    <xf numFmtId="1" fontId="43" fillId="2" borderId="1" xfId="0" applyNumberFormat="1" applyFont="1" applyFill="1" applyBorder="1" applyAlignment="1">
      <alignment horizontal="center"/>
    </xf>
    <xf numFmtId="2" fontId="37" fillId="0" borderId="1" xfId="0" applyNumberFormat="1" applyFont="1" applyBorder="1"/>
    <xf numFmtId="0" fontId="14" fillId="0" borderId="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35" fillId="0" borderId="2" xfId="0" applyNumberFormat="1" applyFont="1" applyBorder="1" applyAlignment="1">
      <alignment horizontal="center" vertical="center" wrapText="1"/>
    </xf>
    <xf numFmtId="1" fontId="35" fillId="0" borderId="3" xfId="0" applyNumberFormat="1" applyFont="1" applyBorder="1" applyAlignment="1">
      <alignment horizontal="center" vertical="center" wrapText="1"/>
    </xf>
    <xf numFmtId="1" fontId="35" fillId="0" borderId="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3" fontId="24" fillId="4" borderId="2" xfId="1" applyNumberFormat="1" applyFont="1" applyFill="1" applyBorder="1" applyAlignment="1" applyProtection="1">
      <alignment horizontal="center" vertical="center" wrapText="1"/>
      <protection hidden="1"/>
    </xf>
    <xf numFmtId="43" fontId="24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6" fillId="3" borderId="1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7" fillId="6" borderId="1" xfId="0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</cellXfs>
  <cellStyles count="7">
    <cellStyle name="Comma" xfId="1" builtinId="3"/>
    <cellStyle name="Comma 2" xfId="6"/>
    <cellStyle name="Excel Built-in Normal" xfId="5"/>
    <cellStyle name="Normal" xfId="0" builtinId="0"/>
    <cellStyle name="Normal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MPR%20OLM/MPR%2016-17/January%2017/Intensive/State%20(I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MPR%20OLM/MPR%2016-17/January%2017/Non%20Intensive/State%20(N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ul"/>
      <sheetName val="Balasore"/>
      <sheetName val="Bargarh"/>
      <sheetName val="Bhadrak"/>
      <sheetName val="Bolangir"/>
      <sheetName val="Boudh"/>
      <sheetName val="Cuttack"/>
      <sheetName val="Deogarh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ordh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um)"/>
      <sheetName val="Dist(CM)"/>
      <sheetName val="Dist(CY)"/>
      <sheetName val="Block (CY)"/>
      <sheetName val="Block (Cumulative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D4">
            <v>242</v>
          </cell>
          <cell r="E4">
            <v>19608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30</v>
          </cell>
          <cell r="E5">
            <v>1575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11</v>
          </cell>
          <cell r="E6">
            <v>485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11</v>
          </cell>
          <cell r="E7">
            <v>637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5</v>
          </cell>
          <cell r="E9">
            <v>272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153</v>
          </cell>
          <cell r="E10">
            <v>8627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7</v>
          </cell>
          <cell r="E12">
            <v>297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326</v>
          </cell>
          <cell r="E16">
            <v>21203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72</v>
          </cell>
          <cell r="E17">
            <v>3394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100</v>
          </cell>
        </row>
        <row r="18">
          <cell r="D18">
            <v>20</v>
          </cell>
          <cell r="E18">
            <v>892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70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7</v>
          </cell>
          <cell r="E21">
            <v>447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84</v>
          </cell>
          <cell r="E22">
            <v>6158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5</v>
          </cell>
          <cell r="E24">
            <v>243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20</v>
          </cell>
          <cell r="E25">
            <v>1215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13</v>
          </cell>
          <cell r="E26">
            <v>684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16</v>
          </cell>
          <cell r="E27">
            <v>1023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48</v>
          </cell>
          <cell r="G31">
            <v>2373</v>
          </cell>
          <cell r="H31">
            <v>0</v>
          </cell>
          <cell r="I31">
            <v>0</v>
          </cell>
          <cell r="J31">
            <v>0</v>
          </cell>
          <cell r="K31">
            <v>47</v>
          </cell>
          <cell r="L31">
            <v>2338</v>
          </cell>
          <cell r="M31">
            <v>726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32</v>
          </cell>
          <cell r="S31">
            <v>29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3</v>
          </cell>
          <cell r="G32">
            <v>146</v>
          </cell>
          <cell r="H32">
            <v>0</v>
          </cell>
          <cell r="I32">
            <v>0</v>
          </cell>
          <cell r="J32">
            <v>0</v>
          </cell>
          <cell r="K32">
            <v>3</v>
          </cell>
          <cell r="L32">
            <v>146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28</v>
          </cell>
          <cell r="G33">
            <v>1369</v>
          </cell>
          <cell r="H33">
            <v>0</v>
          </cell>
          <cell r="I33">
            <v>0</v>
          </cell>
          <cell r="J33">
            <v>0</v>
          </cell>
          <cell r="K33">
            <v>21</v>
          </cell>
          <cell r="L33">
            <v>897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11</v>
          </cell>
          <cell r="E34">
            <v>885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23</v>
          </cell>
          <cell r="E36">
            <v>1263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150</v>
          </cell>
          <cell r="E37">
            <v>6057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124</v>
          </cell>
          <cell r="E38">
            <v>5470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12</v>
          </cell>
          <cell r="E39">
            <v>569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117</v>
          </cell>
          <cell r="E40">
            <v>3330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40</v>
          </cell>
          <cell r="E41">
            <v>929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3</v>
          </cell>
          <cell r="E45">
            <v>90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gul"/>
      <sheetName val="Balangir"/>
      <sheetName val="Balasore"/>
      <sheetName val="Bargarh"/>
      <sheetName val="Bhadrak"/>
      <sheetName val="Boudh"/>
      <sheetName val="Cuttack"/>
      <sheetName val="Dhenkanal"/>
      <sheetName val="Gajapati"/>
      <sheetName val="Ganjam"/>
      <sheetName val="Jagatsinghpur"/>
      <sheetName val="Jajpur"/>
      <sheetName val="Jharsuguda"/>
      <sheetName val="Kalahandi"/>
      <sheetName val="Kandhamal"/>
      <sheetName val="Kendrapara"/>
      <sheetName val="Keonjhar"/>
      <sheetName val="Khurda"/>
      <sheetName val="Koraput"/>
      <sheetName val="Malkangiri"/>
      <sheetName val="Mayurbhanj"/>
      <sheetName val="Nabarangpur"/>
      <sheetName val="Nayagarh"/>
      <sheetName val="Nuapada"/>
      <sheetName val="Puri"/>
      <sheetName val="Rayagada"/>
      <sheetName val="Sambalpur"/>
      <sheetName val="Sonepur"/>
      <sheetName val="Sundergarh"/>
      <sheetName val="State"/>
      <sheetName val="Dist(CM)"/>
      <sheetName val="Dist(CY)"/>
      <sheetName val="Dist(Cum)"/>
      <sheetName val="Block (CY)"/>
      <sheetName val="Block (Cum)"/>
      <sheetName val="Livelihoo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</row>
        <row r="8"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  <cell r="P8" t="e">
            <v>#REF!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</row>
        <row r="9"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27</v>
          </cell>
          <cell r="E12">
            <v>1171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>
            <v>14</v>
          </cell>
          <cell r="E13">
            <v>578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17</v>
          </cell>
          <cell r="E15">
            <v>698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D18">
            <v>12</v>
          </cell>
          <cell r="E18">
            <v>565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4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2</v>
          </cell>
          <cell r="E22">
            <v>100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23</v>
          </cell>
          <cell r="E24">
            <v>913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1</v>
          </cell>
          <cell r="E25">
            <v>40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10</v>
          </cell>
          <cell r="E27">
            <v>690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2</v>
          </cell>
          <cell r="E28">
            <v>138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</v>
          </cell>
          <cell r="L28">
            <v>138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2</v>
          </cell>
          <cell r="E29">
            <v>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  <cell r="L29">
            <v>72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4</v>
          </cell>
          <cell r="E30">
            <v>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4</v>
          </cell>
          <cell r="L30">
            <v>161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16</v>
          </cell>
          <cell r="E36">
            <v>721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</v>
          </cell>
          <cell r="L36">
            <v>721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D37">
            <v>21</v>
          </cell>
          <cell r="E37">
            <v>1196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21</v>
          </cell>
          <cell r="L37">
            <v>1196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6</v>
          </cell>
          <cell r="E40">
            <v>450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5</v>
          </cell>
          <cell r="E42">
            <v>150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1</v>
          </cell>
          <cell r="E43">
            <v>30</v>
          </cell>
          <cell r="F43">
            <v>2</v>
          </cell>
          <cell r="G43">
            <v>65</v>
          </cell>
          <cell r="H43">
            <v>2</v>
          </cell>
          <cell r="I43">
            <v>0</v>
          </cell>
          <cell r="J43">
            <v>0</v>
          </cell>
          <cell r="K43">
            <v>3</v>
          </cell>
          <cell r="L43">
            <v>95</v>
          </cell>
          <cell r="M43">
            <v>40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11</v>
          </cell>
          <cell r="E45">
            <v>330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>
            <v>14</v>
          </cell>
          <cell r="E48">
            <v>837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11</v>
          </cell>
          <cell r="E51">
            <v>922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D60">
            <v>22</v>
          </cell>
          <cell r="E60">
            <v>798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D64">
            <v>12</v>
          </cell>
          <cell r="E64">
            <v>618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</v>
          </cell>
          <cell r="L64">
            <v>618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</v>
          </cell>
          <cell r="T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D66">
            <v>47</v>
          </cell>
          <cell r="E66">
            <v>3092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47</v>
          </cell>
          <cell r="L66">
            <v>3092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</row>
        <row r="67">
          <cell r="D67">
            <v>9</v>
          </cell>
          <cell r="E67">
            <v>363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22</v>
          </cell>
          <cell r="E69">
            <v>1188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D72">
            <v>21</v>
          </cell>
          <cell r="E72">
            <v>1186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7</v>
          </cell>
          <cell r="E73">
            <v>508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D75">
            <v>13</v>
          </cell>
          <cell r="E75">
            <v>507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D78">
            <v>24</v>
          </cell>
          <cell r="E78">
            <v>1448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D80">
            <v>5</v>
          </cell>
          <cell r="E80">
            <v>258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D81">
            <v>8</v>
          </cell>
          <cell r="E81">
            <v>326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D87">
            <v>3</v>
          </cell>
          <cell r="E87">
            <v>90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D88">
            <v>2</v>
          </cell>
          <cell r="E88">
            <v>93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D89">
            <v>6</v>
          </cell>
          <cell r="E89">
            <v>282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D90">
            <v>30</v>
          </cell>
          <cell r="E90">
            <v>1369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6"/>
  <sheetViews>
    <sheetView tabSelected="1" view="pageBreakPreview" zoomScale="60" zoomScaleNormal="80" workbookViewId="0">
      <selection activeCell="N7" sqref="N7"/>
    </sheetView>
  </sheetViews>
  <sheetFormatPr defaultRowHeight="12.75"/>
  <cols>
    <col min="1" max="1" width="5" customWidth="1"/>
    <col min="2" max="2" width="28" customWidth="1"/>
    <col min="3" max="3" width="19.7109375" customWidth="1"/>
    <col min="4" max="4" width="19" customWidth="1"/>
    <col min="5" max="5" width="16.28515625" customWidth="1"/>
    <col min="6" max="6" width="16.85546875" customWidth="1"/>
    <col min="7" max="7" width="22.85546875" customWidth="1"/>
    <col min="8" max="8" width="12" customWidth="1"/>
    <col min="9" max="9" width="12.7109375" customWidth="1"/>
    <col min="10" max="10" width="8.42578125" bestFit="1" customWidth="1"/>
    <col min="11" max="11" width="9.140625" bestFit="1" customWidth="1"/>
    <col min="12" max="12" width="11.42578125" customWidth="1"/>
    <col min="13" max="13" width="9.140625" customWidth="1"/>
    <col min="14" max="14" width="9.85546875" customWidth="1"/>
    <col min="15" max="15" width="11.5703125" customWidth="1"/>
    <col min="16" max="16" width="10.7109375" bestFit="1" customWidth="1"/>
    <col min="17" max="17" width="12.42578125" bestFit="1" customWidth="1"/>
    <col min="18" max="18" width="11.5703125" customWidth="1"/>
    <col min="19" max="19" width="11.28515625" customWidth="1"/>
    <col min="20" max="20" width="9.7109375" bestFit="1" customWidth="1"/>
    <col min="21" max="22" width="8.28515625" customWidth="1"/>
    <col min="23" max="23" width="7.42578125" bestFit="1" customWidth="1"/>
    <col min="24" max="24" width="7.85546875" customWidth="1"/>
    <col min="25" max="25" width="10.140625" customWidth="1"/>
    <col min="26" max="26" width="8.85546875" customWidth="1"/>
    <col min="27" max="27" width="9.7109375" customWidth="1"/>
    <col min="28" max="28" width="10.42578125" customWidth="1"/>
    <col min="29" max="29" width="10.28515625" customWidth="1"/>
    <col min="30" max="34" width="10.85546875" customWidth="1"/>
    <col min="35" max="35" width="9.7109375" customWidth="1"/>
    <col min="36" max="36" width="11.7109375" customWidth="1"/>
    <col min="37" max="37" width="8.42578125" bestFit="1" customWidth="1"/>
    <col min="38" max="38" width="11.140625" customWidth="1"/>
    <col min="39" max="39" width="9.28515625" customWidth="1"/>
    <col min="43" max="43" width="8.85546875" customWidth="1"/>
    <col min="47" max="47" width="8.85546875" customWidth="1"/>
  </cols>
  <sheetData>
    <row r="2" spans="1:20" ht="44.25" customHeight="1">
      <c r="A2" s="159" t="s">
        <v>156</v>
      </c>
      <c r="B2" s="159"/>
      <c r="C2" s="159"/>
      <c r="D2" s="159"/>
      <c r="E2" s="159"/>
      <c r="F2" s="159"/>
      <c r="G2" s="159"/>
      <c r="H2" s="159"/>
      <c r="I2" s="15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5.9" customHeight="1">
      <c r="A4" s="166" t="s">
        <v>0</v>
      </c>
      <c r="B4" s="153" t="s">
        <v>1</v>
      </c>
      <c r="C4" s="153" t="s">
        <v>117</v>
      </c>
      <c r="D4" s="153" t="s">
        <v>144</v>
      </c>
      <c r="E4" s="153" t="s">
        <v>146</v>
      </c>
      <c r="F4" s="153" t="s">
        <v>47</v>
      </c>
      <c r="G4" s="153" t="s">
        <v>145</v>
      </c>
      <c r="H4" s="158" t="s">
        <v>42</v>
      </c>
      <c r="I4" s="158"/>
    </row>
    <row r="5" spans="1:20" ht="24.75" customHeight="1">
      <c r="A5" s="167"/>
      <c r="B5" s="154"/>
      <c r="C5" s="154"/>
      <c r="D5" s="154"/>
      <c r="E5" s="154"/>
      <c r="F5" s="154"/>
      <c r="G5" s="154"/>
      <c r="H5" s="153" t="s">
        <v>3</v>
      </c>
      <c r="I5" s="153" t="s">
        <v>4</v>
      </c>
    </row>
    <row r="6" spans="1:20" ht="29.25" customHeight="1">
      <c r="A6" s="167"/>
      <c r="B6" s="154"/>
      <c r="C6" s="154"/>
      <c r="D6" s="154"/>
      <c r="E6" s="154"/>
      <c r="F6" s="154"/>
      <c r="G6" s="154"/>
      <c r="H6" s="154"/>
      <c r="I6" s="154"/>
    </row>
    <row r="7" spans="1:20" ht="22.5" customHeight="1">
      <c r="A7" s="168"/>
      <c r="B7" s="155"/>
      <c r="C7" s="155"/>
      <c r="D7" s="155"/>
      <c r="E7" s="155"/>
      <c r="F7" s="155"/>
      <c r="G7" s="155"/>
      <c r="H7" s="155"/>
      <c r="I7" s="155"/>
    </row>
    <row r="8" spans="1:20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19</v>
      </c>
      <c r="I8" s="6">
        <v>20</v>
      </c>
    </row>
    <row r="9" spans="1:20" ht="18.75">
      <c r="A9" s="133">
        <v>1</v>
      </c>
      <c r="B9" s="107" t="s">
        <v>5</v>
      </c>
      <c r="C9" s="134">
        <v>128.02943535620051</v>
      </c>
      <c r="D9" s="134">
        <v>0</v>
      </c>
      <c r="E9" s="134">
        <v>159.58860000000001</v>
      </c>
      <c r="F9" s="134"/>
      <c r="G9" s="135">
        <f>E9</f>
        <v>159.58860000000001</v>
      </c>
      <c r="H9" s="136">
        <v>115.43661</v>
      </c>
      <c r="I9" s="143">
        <f t="shared" ref="I9:I40" si="0">IF(G9&gt;0,+H9/G9*100,0)</f>
        <v>72.333869712498256</v>
      </c>
      <c r="J9" s="83"/>
    </row>
    <row r="10" spans="1:20" ht="18.75">
      <c r="A10" s="133">
        <v>2</v>
      </c>
      <c r="B10" s="107" t="s">
        <v>6</v>
      </c>
      <c r="C10" s="134">
        <v>183.70469920844329</v>
      </c>
      <c r="D10" s="134">
        <v>0</v>
      </c>
      <c r="E10" s="134">
        <v>299.49238000000003</v>
      </c>
      <c r="F10" s="134"/>
      <c r="G10" s="135">
        <f t="shared" ref="G10:G38" si="1">E10</f>
        <v>299.49238000000003</v>
      </c>
      <c r="H10" s="136">
        <v>194.01614000000001</v>
      </c>
      <c r="I10" s="143">
        <f t="shared" si="0"/>
        <v>64.781661556798198</v>
      </c>
      <c r="J10" s="83"/>
    </row>
    <row r="11" spans="1:20" ht="18.75">
      <c r="A11" s="133">
        <v>3</v>
      </c>
      <c r="B11" s="107" t="s">
        <v>7</v>
      </c>
      <c r="C11" s="134">
        <v>82.051000000000002</v>
      </c>
      <c r="D11" s="134">
        <v>0</v>
      </c>
      <c r="E11" s="134">
        <v>92.483000000000004</v>
      </c>
      <c r="F11" s="134"/>
      <c r="G11" s="135">
        <f t="shared" si="1"/>
        <v>92.483000000000004</v>
      </c>
      <c r="H11" s="136">
        <v>65.668000000000006</v>
      </c>
      <c r="I11" s="143">
        <f t="shared" si="0"/>
        <v>71.005482088600075</v>
      </c>
      <c r="J11" s="83"/>
    </row>
    <row r="12" spans="1:20" ht="18.75">
      <c r="A12" s="133">
        <v>4</v>
      </c>
      <c r="B12" s="107" t="s">
        <v>8</v>
      </c>
      <c r="C12" s="134">
        <v>155.64227176781</v>
      </c>
      <c r="D12" s="134">
        <v>0</v>
      </c>
      <c r="E12" s="134">
        <v>341.4171</v>
      </c>
      <c r="F12" s="134"/>
      <c r="G12" s="135">
        <f t="shared" si="1"/>
        <v>341.4171</v>
      </c>
      <c r="H12" s="136">
        <v>243.07381000000001</v>
      </c>
      <c r="I12" s="143">
        <f t="shared" si="0"/>
        <v>71.195558160385048</v>
      </c>
      <c r="J12" s="83"/>
    </row>
    <row r="13" spans="1:20" ht="18.75">
      <c r="A13" s="133">
        <v>5</v>
      </c>
      <c r="B13" s="107" t="s">
        <v>36</v>
      </c>
      <c r="C13" s="134">
        <v>384.26798153034304</v>
      </c>
      <c r="D13" s="134">
        <v>0</v>
      </c>
      <c r="E13" s="134">
        <v>417.83629999999999</v>
      </c>
      <c r="F13" s="134"/>
      <c r="G13" s="135">
        <f t="shared" si="1"/>
        <v>417.83629999999999</v>
      </c>
      <c r="H13" s="136">
        <v>380.41295000000002</v>
      </c>
      <c r="I13" s="143">
        <f t="shared" si="0"/>
        <v>91.043537863991247</v>
      </c>
      <c r="J13" s="83"/>
    </row>
    <row r="14" spans="1:20" ht="18.75">
      <c r="A14" s="133">
        <v>6</v>
      </c>
      <c r="B14" s="107" t="s">
        <v>9</v>
      </c>
      <c r="C14" s="134">
        <v>64.871000000000009</v>
      </c>
      <c r="D14" s="134">
        <v>0</v>
      </c>
      <c r="E14" s="134">
        <v>54.5244</v>
      </c>
      <c r="F14" s="134"/>
      <c r="G14" s="135">
        <f t="shared" si="1"/>
        <v>54.5244</v>
      </c>
      <c r="H14" s="136">
        <v>47.987580000000001</v>
      </c>
      <c r="I14" s="143">
        <f t="shared" si="0"/>
        <v>88.011202324097098</v>
      </c>
      <c r="J14" s="83"/>
    </row>
    <row r="15" spans="1:20" ht="18.75">
      <c r="A15" s="137">
        <v>7</v>
      </c>
      <c r="B15" s="107" t="s">
        <v>10</v>
      </c>
      <c r="C15" s="134">
        <v>115.47161741424803</v>
      </c>
      <c r="D15" s="134">
        <v>0</v>
      </c>
      <c r="E15" s="134">
        <v>163.70748</v>
      </c>
      <c r="F15" s="134"/>
      <c r="G15" s="135">
        <f t="shared" si="1"/>
        <v>163.70748</v>
      </c>
      <c r="H15" s="136">
        <v>72.811409999999995</v>
      </c>
      <c r="I15" s="143">
        <f t="shared" si="0"/>
        <v>44.476532165787411</v>
      </c>
      <c r="J15" s="83"/>
    </row>
    <row r="16" spans="1:20" ht="18.75">
      <c r="A16" s="133">
        <v>8</v>
      </c>
      <c r="B16" s="107" t="s">
        <v>33</v>
      </c>
      <c r="C16" s="134">
        <v>926.41661741424798</v>
      </c>
      <c r="D16" s="134">
        <v>0</v>
      </c>
      <c r="E16" s="134">
        <v>983.99400000000003</v>
      </c>
      <c r="F16" s="134"/>
      <c r="G16" s="135">
        <f t="shared" si="1"/>
        <v>983.99400000000003</v>
      </c>
      <c r="H16" s="136">
        <v>925.48719000000006</v>
      </c>
      <c r="I16" s="143">
        <f t="shared" si="0"/>
        <v>94.05414972042513</v>
      </c>
      <c r="J16" s="83"/>
    </row>
    <row r="17" spans="1:10" ht="18.75">
      <c r="A17" s="133">
        <v>9</v>
      </c>
      <c r="B17" s="107" t="s">
        <v>11</v>
      </c>
      <c r="C17" s="135">
        <v>72.070999999999998</v>
      </c>
      <c r="D17" s="134">
        <v>0</v>
      </c>
      <c r="E17" s="135">
        <v>69.848799999999997</v>
      </c>
      <c r="F17" s="135"/>
      <c r="G17" s="135">
        <f t="shared" si="1"/>
        <v>69.848799999999997</v>
      </c>
      <c r="H17" s="136">
        <v>45.974739999999997</v>
      </c>
      <c r="I17" s="143">
        <f t="shared" si="0"/>
        <v>65.820372003527609</v>
      </c>
      <c r="J17" s="83"/>
    </row>
    <row r="18" spans="1:10" ht="18.75">
      <c r="A18" s="133">
        <v>10</v>
      </c>
      <c r="B18" s="107" t="s">
        <v>12</v>
      </c>
      <c r="C18" s="135">
        <v>898.75251715039576</v>
      </c>
      <c r="D18" s="134">
        <v>0</v>
      </c>
      <c r="E18" s="135">
        <v>876.71609999999998</v>
      </c>
      <c r="F18" s="135"/>
      <c r="G18" s="135">
        <f t="shared" si="1"/>
        <v>876.71609999999998</v>
      </c>
      <c r="H18" s="136">
        <v>594.89571000000001</v>
      </c>
      <c r="I18" s="143">
        <f t="shared" si="0"/>
        <v>67.855000039351395</v>
      </c>
      <c r="J18" s="83"/>
    </row>
    <row r="19" spans="1:10" ht="18.75">
      <c r="A19" s="133">
        <v>11</v>
      </c>
      <c r="B19" s="107" t="s">
        <v>13</v>
      </c>
      <c r="C19" s="135">
        <v>1848.2491530343004</v>
      </c>
      <c r="D19" s="134">
        <v>0</v>
      </c>
      <c r="E19" s="135">
        <v>1346.1948</v>
      </c>
      <c r="F19" s="135"/>
      <c r="G19" s="135">
        <f t="shared" si="1"/>
        <v>1346.1948</v>
      </c>
      <c r="H19" s="136">
        <v>878.71245999999996</v>
      </c>
      <c r="I19" s="143">
        <f t="shared" si="0"/>
        <v>65.273796927458051</v>
      </c>
      <c r="J19" s="83"/>
    </row>
    <row r="20" spans="1:10" ht="18.75">
      <c r="A20" s="133">
        <v>12</v>
      </c>
      <c r="B20" s="107" t="s">
        <v>14</v>
      </c>
      <c r="C20" s="134">
        <v>152.86145382585752</v>
      </c>
      <c r="D20" s="134">
        <v>0</v>
      </c>
      <c r="E20" s="134">
        <v>285.41045000000003</v>
      </c>
      <c r="F20" s="134"/>
      <c r="G20" s="135">
        <f t="shared" si="1"/>
        <v>285.41045000000003</v>
      </c>
      <c r="H20" s="136">
        <v>205.97877</v>
      </c>
      <c r="I20" s="143">
        <f t="shared" si="0"/>
        <v>72.169316155032163</v>
      </c>
      <c r="J20" s="83"/>
    </row>
    <row r="21" spans="1:10" ht="18.75">
      <c r="A21" s="137">
        <v>13</v>
      </c>
      <c r="B21" s="107" t="s">
        <v>15</v>
      </c>
      <c r="C21" s="134">
        <v>147.72104485488126</v>
      </c>
      <c r="D21" s="134">
        <v>0</v>
      </c>
      <c r="E21" s="134">
        <v>319.24059</v>
      </c>
      <c r="F21" s="134"/>
      <c r="G21" s="135">
        <f t="shared" si="1"/>
        <v>319.24059</v>
      </c>
      <c r="H21" s="136">
        <v>265.53962999999999</v>
      </c>
      <c r="I21" s="143">
        <f t="shared" si="0"/>
        <v>83.17853002339082</v>
      </c>
      <c r="J21" s="83"/>
    </row>
    <row r="22" spans="1:10" ht="18.75">
      <c r="A22" s="133">
        <v>14</v>
      </c>
      <c r="B22" s="107" t="s">
        <v>16</v>
      </c>
      <c r="C22" s="135">
        <v>45.301000000000002</v>
      </c>
      <c r="D22" s="134">
        <v>0</v>
      </c>
      <c r="E22" s="135">
        <v>36.994</v>
      </c>
      <c r="F22" s="135"/>
      <c r="G22" s="135">
        <f t="shared" si="1"/>
        <v>36.994</v>
      </c>
      <c r="H22" s="136">
        <v>23.95412</v>
      </c>
      <c r="I22" s="143">
        <f t="shared" si="0"/>
        <v>64.751365086230194</v>
      </c>
      <c r="J22" s="83"/>
    </row>
    <row r="23" spans="1:10" ht="18.75">
      <c r="A23" s="133">
        <v>15</v>
      </c>
      <c r="B23" s="107" t="s">
        <v>17</v>
      </c>
      <c r="C23" s="134">
        <v>271.75149076517147</v>
      </c>
      <c r="D23" s="134">
        <v>0</v>
      </c>
      <c r="E23" s="134">
        <v>205.40729999999999</v>
      </c>
      <c r="F23" s="134"/>
      <c r="G23" s="135">
        <f t="shared" si="1"/>
        <v>205.40729999999999</v>
      </c>
      <c r="H23" s="136">
        <v>150.08262999999999</v>
      </c>
      <c r="I23" s="143">
        <f t="shared" si="0"/>
        <v>73.065869616123663</v>
      </c>
      <c r="J23" s="83"/>
    </row>
    <row r="24" spans="1:10" ht="18.75">
      <c r="A24" s="133">
        <v>16</v>
      </c>
      <c r="B24" s="107" t="s">
        <v>18</v>
      </c>
      <c r="C24" s="135">
        <v>327.91381794195252</v>
      </c>
      <c r="D24" s="134">
        <v>0</v>
      </c>
      <c r="E24" s="135">
        <v>336.57033999999999</v>
      </c>
      <c r="F24" s="135"/>
      <c r="G24" s="135">
        <f t="shared" si="1"/>
        <v>336.57033999999999</v>
      </c>
      <c r="H24" s="136">
        <v>246.04840999999999</v>
      </c>
      <c r="I24" s="143">
        <f t="shared" si="0"/>
        <v>73.104602740693068</v>
      </c>
      <c r="J24" s="83"/>
    </row>
    <row r="25" spans="1:10" ht="18.75">
      <c r="A25" s="133">
        <v>17</v>
      </c>
      <c r="B25" s="107" t="s">
        <v>19</v>
      </c>
      <c r="C25" s="135">
        <v>171.2410448548813</v>
      </c>
      <c r="D25" s="134">
        <v>0</v>
      </c>
      <c r="E25" s="135">
        <v>417.37851999999998</v>
      </c>
      <c r="F25" s="135"/>
      <c r="G25" s="135">
        <f t="shared" si="1"/>
        <v>417.37851999999998</v>
      </c>
      <c r="H25" s="136">
        <v>335.28246999999999</v>
      </c>
      <c r="I25" s="143">
        <f t="shared" si="0"/>
        <v>80.330552228705983</v>
      </c>
      <c r="J25" s="83"/>
    </row>
    <row r="26" spans="1:10" ht="18.75">
      <c r="A26" s="133">
        <v>18</v>
      </c>
      <c r="B26" s="107" t="s">
        <v>20</v>
      </c>
      <c r="C26" s="135">
        <v>115.77700000000002</v>
      </c>
      <c r="D26" s="134">
        <v>0</v>
      </c>
      <c r="E26" s="135">
        <v>159.34780000000001</v>
      </c>
      <c r="F26" s="135"/>
      <c r="G26" s="135">
        <f t="shared" si="1"/>
        <v>159.34780000000001</v>
      </c>
      <c r="H26" s="136">
        <v>117.01</v>
      </c>
      <c r="I26" s="143">
        <f t="shared" si="0"/>
        <v>73.430571366532831</v>
      </c>
      <c r="J26" s="83"/>
    </row>
    <row r="27" spans="1:10" ht="18.75">
      <c r="A27" s="133">
        <v>19</v>
      </c>
      <c r="B27" s="107" t="s">
        <v>21</v>
      </c>
      <c r="C27" s="134">
        <v>121.12563588390502</v>
      </c>
      <c r="D27" s="134">
        <v>0</v>
      </c>
      <c r="E27" s="134">
        <v>213.57162</v>
      </c>
      <c r="F27" s="134"/>
      <c r="G27" s="135">
        <f t="shared" si="1"/>
        <v>213.57162</v>
      </c>
      <c r="H27" s="136">
        <v>176.67902000000001</v>
      </c>
      <c r="I27" s="143">
        <f t="shared" si="0"/>
        <v>82.7258883928492</v>
      </c>
      <c r="J27" s="83"/>
    </row>
    <row r="28" spans="1:10" ht="18.75">
      <c r="A28" s="137">
        <v>20</v>
      </c>
      <c r="B28" s="107" t="s">
        <v>22</v>
      </c>
      <c r="C28" s="134">
        <v>887.76868073878632</v>
      </c>
      <c r="D28" s="134">
        <v>0</v>
      </c>
      <c r="E28" s="134">
        <v>774.22932000000003</v>
      </c>
      <c r="F28" s="134"/>
      <c r="G28" s="135">
        <f t="shared" si="1"/>
        <v>774.22932000000003</v>
      </c>
      <c r="H28" s="136">
        <v>457.01618000000002</v>
      </c>
      <c r="I28" s="143">
        <f t="shared" si="0"/>
        <v>59.028529170143031</v>
      </c>
      <c r="J28" s="83"/>
    </row>
    <row r="29" spans="1:10" ht="18.75">
      <c r="A29" s="133">
        <v>21</v>
      </c>
      <c r="B29" s="107" t="s">
        <v>23</v>
      </c>
      <c r="C29" s="135">
        <v>577.82618997361476</v>
      </c>
      <c r="D29" s="134">
        <v>0</v>
      </c>
      <c r="E29" s="135">
        <v>471.09699999999998</v>
      </c>
      <c r="F29" s="135"/>
      <c r="G29" s="135">
        <f t="shared" si="1"/>
        <v>471.09699999999998</v>
      </c>
      <c r="H29" s="136">
        <v>443.99776000000003</v>
      </c>
      <c r="I29" s="143">
        <f t="shared" si="0"/>
        <v>94.247630530442777</v>
      </c>
      <c r="J29" s="83"/>
    </row>
    <row r="30" spans="1:10" ht="18.75">
      <c r="A30" s="137">
        <v>22</v>
      </c>
      <c r="B30" s="107" t="s">
        <v>24</v>
      </c>
      <c r="C30" s="134">
        <v>1320.7524168865434</v>
      </c>
      <c r="D30" s="134">
        <v>0</v>
      </c>
      <c r="E30" s="134">
        <v>910.58319999999992</v>
      </c>
      <c r="F30" s="134"/>
      <c r="G30" s="135">
        <f t="shared" si="1"/>
        <v>910.58319999999992</v>
      </c>
      <c r="H30" s="136">
        <v>654.60368999999992</v>
      </c>
      <c r="I30" s="143">
        <f t="shared" si="0"/>
        <v>71.888399654199631</v>
      </c>
      <c r="J30" s="83"/>
    </row>
    <row r="31" spans="1:10" ht="18.75">
      <c r="A31" s="133">
        <v>23</v>
      </c>
      <c r="B31" s="107" t="s">
        <v>25</v>
      </c>
      <c r="C31" s="135">
        <v>82.480999999999995</v>
      </c>
      <c r="D31" s="134">
        <v>0</v>
      </c>
      <c r="E31" s="135">
        <v>64.824200000000005</v>
      </c>
      <c r="F31" s="135"/>
      <c r="G31" s="135">
        <f t="shared" si="1"/>
        <v>64.824200000000005</v>
      </c>
      <c r="H31" s="136">
        <v>40.425089999999997</v>
      </c>
      <c r="I31" s="143">
        <f t="shared" si="0"/>
        <v>62.361108968564203</v>
      </c>
      <c r="J31" s="83"/>
    </row>
    <row r="32" spans="1:10" ht="18.75">
      <c r="A32" s="133">
        <v>24</v>
      </c>
      <c r="B32" s="107" t="s">
        <v>26</v>
      </c>
      <c r="C32" s="135">
        <v>178.11145382585755</v>
      </c>
      <c r="D32" s="134">
        <v>0</v>
      </c>
      <c r="E32" s="135">
        <v>180.19560000000001</v>
      </c>
      <c r="F32" s="135"/>
      <c r="G32" s="135">
        <f t="shared" si="1"/>
        <v>180.19560000000001</v>
      </c>
      <c r="H32" s="136">
        <v>149.17023</v>
      </c>
      <c r="I32" s="143">
        <f t="shared" si="0"/>
        <v>82.78239313279569</v>
      </c>
      <c r="J32" s="83"/>
    </row>
    <row r="33" spans="1:39" ht="18.75">
      <c r="A33" s="133">
        <v>25</v>
      </c>
      <c r="B33" s="107" t="s">
        <v>32</v>
      </c>
      <c r="C33" s="134">
        <v>139.1754907651715</v>
      </c>
      <c r="D33" s="134">
        <v>0</v>
      </c>
      <c r="E33" s="134">
        <v>135.73259999999999</v>
      </c>
      <c r="F33" s="134"/>
      <c r="G33" s="135">
        <f t="shared" si="1"/>
        <v>135.73259999999999</v>
      </c>
      <c r="H33" s="136">
        <v>109.76736</v>
      </c>
      <c r="I33" s="143">
        <f t="shared" si="0"/>
        <v>80.870299397491834</v>
      </c>
      <c r="J33" s="83"/>
    </row>
    <row r="34" spans="1:39" ht="18.75">
      <c r="A34" s="133">
        <v>26</v>
      </c>
      <c r="B34" s="107" t="s">
        <v>27</v>
      </c>
      <c r="C34" s="134">
        <v>148.731635883905</v>
      </c>
      <c r="D34" s="134">
        <v>0</v>
      </c>
      <c r="E34" s="134">
        <v>339.76560000000001</v>
      </c>
      <c r="F34" s="134"/>
      <c r="G34" s="135">
        <f t="shared" si="1"/>
        <v>339.76560000000001</v>
      </c>
      <c r="H34" s="136">
        <v>297.23820000000001</v>
      </c>
      <c r="I34" s="143">
        <f t="shared" si="0"/>
        <v>87.483312024525134</v>
      </c>
      <c r="J34" s="83"/>
    </row>
    <row r="35" spans="1:39" ht="18.75">
      <c r="A35" s="137">
        <v>27</v>
      </c>
      <c r="B35" s="107" t="s">
        <v>28</v>
      </c>
      <c r="C35" s="134">
        <v>956.90402638522414</v>
      </c>
      <c r="D35" s="134">
        <v>0</v>
      </c>
      <c r="E35" s="134">
        <v>933.2586</v>
      </c>
      <c r="F35" s="134"/>
      <c r="G35" s="135">
        <f t="shared" si="1"/>
        <v>933.2586</v>
      </c>
      <c r="H35" s="136">
        <v>622.19961000000001</v>
      </c>
      <c r="I35" s="143">
        <f t="shared" si="0"/>
        <v>66.66958225726502</v>
      </c>
      <c r="J35" s="83"/>
    </row>
    <row r="36" spans="1:39" ht="18.75">
      <c r="A36" s="133">
        <v>28</v>
      </c>
      <c r="B36" s="107" t="s">
        <v>29</v>
      </c>
      <c r="C36" s="135">
        <v>1117.54127176781</v>
      </c>
      <c r="D36" s="134">
        <v>0</v>
      </c>
      <c r="E36" s="135">
        <v>899.1167999999999</v>
      </c>
      <c r="F36" s="135"/>
      <c r="G36" s="135">
        <f t="shared" si="1"/>
        <v>899.1167999999999</v>
      </c>
      <c r="H36" s="136">
        <v>764.13601000000006</v>
      </c>
      <c r="I36" s="143">
        <f t="shared" si="0"/>
        <v>84.987402081687293</v>
      </c>
      <c r="J36" s="83"/>
    </row>
    <row r="37" spans="1:39" ht="18.75">
      <c r="A37" s="133">
        <v>29</v>
      </c>
      <c r="B37" s="107" t="s">
        <v>31</v>
      </c>
      <c r="C37" s="135">
        <v>170.06549076517152</v>
      </c>
      <c r="D37" s="134">
        <v>0</v>
      </c>
      <c r="E37" s="135">
        <v>118.03807</v>
      </c>
      <c r="F37" s="135"/>
      <c r="G37" s="135">
        <f t="shared" si="1"/>
        <v>118.03807</v>
      </c>
      <c r="H37" s="136">
        <v>108.18189</v>
      </c>
      <c r="I37" s="143">
        <f t="shared" si="0"/>
        <v>91.649999021502126</v>
      </c>
      <c r="J37" s="83"/>
    </row>
    <row r="38" spans="1:39" ht="18.75">
      <c r="A38" s="133">
        <v>30</v>
      </c>
      <c r="B38" s="107" t="s">
        <v>30</v>
      </c>
      <c r="C38" s="134">
        <v>314.79381794195251</v>
      </c>
      <c r="D38" s="134">
        <v>0</v>
      </c>
      <c r="E38" s="134">
        <v>503.70046000000002</v>
      </c>
      <c r="F38" s="134"/>
      <c r="G38" s="135">
        <f t="shared" si="1"/>
        <v>503.70046000000002</v>
      </c>
      <c r="H38" s="136">
        <v>446.48543000000001</v>
      </c>
      <c r="I38" s="143">
        <f t="shared" si="0"/>
        <v>88.641060601771144</v>
      </c>
      <c r="J38" s="83"/>
    </row>
    <row r="39" spans="1:39" ht="18.75">
      <c r="A39" s="138"/>
      <c r="B39" s="139" t="s">
        <v>132</v>
      </c>
      <c r="C39" s="140">
        <f t="shared" ref="C39:G39" si="2">SUM(C9:C38)</f>
        <v>12107.371255936674</v>
      </c>
      <c r="D39" s="140">
        <f t="shared" si="2"/>
        <v>0</v>
      </c>
      <c r="E39" s="140">
        <f t="shared" si="2"/>
        <v>12110.26503</v>
      </c>
      <c r="F39" s="140">
        <f t="shared" si="2"/>
        <v>0</v>
      </c>
      <c r="G39" s="140">
        <f t="shared" si="2"/>
        <v>12110.26503</v>
      </c>
      <c r="H39" s="140">
        <f>SUM(H9:H38)</f>
        <v>9178.2730999999985</v>
      </c>
      <c r="I39" s="144">
        <f t="shared" si="0"/>
        <v>75.789200956900928</v>
      </c>
      <c r="J39" s="83"/>
    </row>
    <row r="40" spans="1:39" ht="18.75">
      <c r="A40" s="122"/>
      <c r="B40" s="141" t="s">
        <v>133</v>
      </c>
      <c r="C40" s="142">
        <v>16145.83</v>
      </c>
      <c r="D40" s="142">
        <v>6102.85</v>
      </c>
      <c r="E40" s="142">
        <v>7129.57</v>
      </c>
      <c r="F40" s="142">
        <v>117.54</v>
      </c>
      <c r="G40" s="142">
        <f>SUM(D40:F40)</f>
        <v>13349.960000000001</v>
      </c>
      <c r="H40" s="142">
        <f>H39+2346.11-193.17</f>
        <v>11331.213099999999</v>
      </c>
      <c r="I40" s="144">
        <f t="shared" si="0"/>
        <v>84.878255065932777</v>
      </c>
      <c r="J40" s="83"/>
    </row>
    <row r="41" spans="1:39">
      <c r="A41" s="5"/>
      <c r="B41" s="5"/>
      <c r="C41" s="5"/>
      <c r="D41" s="5"/>
      <c r="E41" s="5"/>
      <c r="F41" s="5"/>
      <c r="G41" s="5"/>
      <c r="H41" s="71"/>
      <c r="I41" s="71"/>
      <c r="J41" s="71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39" ht="20.25">
      <c r="B42" s="7"/>
      <c r="C42" s="7" t="s">
        <v>157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2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29.45" customHeight="1">
      <c r="A44" s="146" t="s">
        <v>37</v>
      </c>
      <c r="B44" s="148" t="s">
        <v>1</v>
      </c>
      <c r="C44" s="163" t="s">
        <v>53</v>
      </c>
      <c r="D44" s="164"/>
      <c r="E44" s="164"/>
      <c r="F44" s="164"/>
      <c r="G44" s="164"/>
      <c r="H44" s="164"/>
      <c r="I44" s="164"/>
      <c r="J44" s="150" t="s">
        <v>38</v>
      </c>
      <c r="K44" s="151"/>
      <c r="L44" s="152"/>
      <c r="M44" s="150" t="s">
        <v>49</v>
      </c>
      <c r="N44" s="151"/>
      <c r="O44" s="151"/>
      <c r="P44" s="152"/>
      <c r="Q44" s="150" t="s">
        <v>56</v>
      </c>
      <c r="R44" s="151"/>
      <c r="S44" s="151"/>
      <c r="T44" s="152"/>
      <c r="U44" s="150" t="s">
        <v>57</v>
      </c>
      <c r="V44" s="151"/>
      <c r="W44" s="151"/>
      <c r="X44" s="152"/>
      <c r="Y44" s="28"/>
    </row>
    <row r="45" spans="1:39" ht="69.599999999999994" customHeight="1">
      <c r="A45" s="147"/>
      <c r="B45" s="149"/>
      <c r="C45" s="32" t="s">
        <v>52</v>
      </c>
      <c r="D45" s="32" t="s">
        <v>134</v>
      </c>
      <c r="E45" s="31" t="s">
        <v>135</v>
      </c>
      <c r="F45" s="64" t="s">
        <v>136</v>
      </c>
      <c r="G45" s="33" t="s">
        <v>40</v>
      </c>
      <c r="H45" s="33" t="s">
        <v>54</v>
      </c>
      <c r="I45" s="31" t="s">
        <v>55</v>
      </c>
      <c r="J45" s="65" t="s">
        <v>43</v>
      </c>
      <c r="K45" s="65" t="s">
        <v>34</v>
      </c>
      <c r="L45" s="65" t="s">
        <v>40</v>
      </c>
      <c r="M45" s="65" t="s">
        <v>137</v>
      </c>
      <c r="N45" s="65" t="s">
        <v>147</v>
      </c>
      <c r="O45" s="65" t="s">
        <v>138</v>
      </c>
      <c r="P45" s="25" t="s">
        <v>41</v>
      </c>
      <c r="Q45" s="65" t="s">
        <v>139</v>
      </c>
      <c r="R45" s="65" t="s">
        <v>140</v>
      </c>
      <c r="S45" s="65" t="s">
        <v>141</v>
      </c>
      <c r="T45" s="25" t="s">
        <v>41</v>
      </c>
      <c r="U45" s="65" t="s">
        <v>139</v>
      </c>
      <c r="V45" s="65" t="s">
        <v>142</v>
      </c>
      <c r="W45" s="65" t="s">
        <v>143</v>
      </c>
      <c r="X45" s="25" t="s">
        <v>41</v>
      </c>
      <c r="Y45" s="35"/>
    </row>
    <row r="46" spans="1:39" ht="17.25">
      <c r="A46" s="66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  <c r="N46" s="4">
        <v>14</v>
      </c>
      <c r="O46" s="4">
        <v>15</v>
      </c>
      <c r="P46" s="4">
        <v>16</v>
      </c>
      <c r="Q46" s="4">
        <v>17</v>
      </c>
      <c r="R46" s="4">
        <v>18</v>
      </c>
      <c r="S46" s="4">
        <v>19</v>
      </c>
      <c r="T46" s="4">
        <v>20</v>
      </c>
      <c r="U46" s="4">
        <v>21</v>
      </c>
      <c r="V46" s="4">
        <v>22</v>
      </c>
      <c r="W46" s="4">
        <v>23</v>
      </c>
      <c r="X46" s="4">
        <v>24</v>
      </c>
      <c r="Y46" s="22"/>
    </row>
    <row r="47" spans="1:39" ht="15.75">
      <c r="A47" s="67">
        <v>1</v>
      </c>
      <c r="B47" s="26" t="s">
        <v>5</v>
      </c>
      <c r="C47" s="10">
        <v>11208</v>
      </c>
      <c r="D47" s="10">
        <v>2903</v>
      </c>
      <c r="E47" s="38">
        <v>0</v>
      </c>
      <c r="F47" s="37">
        <v>0</v>
      </c>
      <c r="G47" s="16">
        <f t="shared" ref="G47:G77" si="3">IF(E47&gt;0,F47/E47%,0)</f>
        <v>0</v>
      </c>
      <c r="H47" s="37">
        <v>14111</v>
      </c>
      <c r="I47" s="10">
        <v>14366</v>
      </c>
      <c r="J47" s="56">
        <v>0</v>
      </c>
      <c r="K47" s="24">
        <v>0</v>
      </c>
      <c r="L47" s="16">
        <f t="shared" ref="L47:L77" si="4">IF(J47&gt;0,K47/J47%,0)</f>
        <v>0</v>
      </c>
      <c r="M47" s="8">
        <v>109</v>
      </c>
      <c r="N47" s="56">
        <v>0</v>
      </c>
      <c r="O47" s="56">
        <v>0</v>
      </c>
      <c r="P47" s="16">
        <f t="shared" ref="P47:P77" si="5">IF(N47&gt;0,O47/N47%,0)</f>
        <v>0</v>
      </c>
      <c r="Q47" s="11">
        <v>109</v>
      </c>
      <c r="R47" s="29">
        <v>0</v>
      </c>
      <c r="S47" s="56">
        <v>0</v>
      </c>
      <c r="T47" s="16">
        <f>IF(S47&gt;0,S47/R47%,0)</f>
        <v>0</v>
      </c>
      <c r="U47" s="24">
        <v>107</v>
      </c>
      <c r="V47" s="36">
        <v>0</v>
      </c>
      <c r="W47" s="24">
        <v>2</v>
      </c>
      <c r="X47" s="16" t="e">
        <f>IF(W47&gt;0,W47/V47%,0)</f>
        <v>#DIV/0!</v>
      </c>
      <c r="Y47" s="22"/>
    </row>
    <row r="48" spans="1:39" ht="15.75">
      <c r="A48" s="67">
        <v>2</v>
      </c>
      <c r="B48" s="26" t="s">
        <v>6</v>
      </c>
      <c r="C48" s="10">
        <v>10799</v>
      </c>
      <c r="D48" s="10">
        <v>6347</v>
      </c>
      <c r="E48" s="38">
        <v>0</v>
      </c>
      <c r="F48" s="37">
        <v>74</v>
      </c>
      <c r="G48" s="16">
        <f t="shared" si="3"/>
        <v>0</v>
      </c>
      <c r="H48" s="37">
        <v>17220</v>
      </c>
      <c r="I48" s="10">
        <v>18107</v>
      </c>
      <c r="J48" s="56">
        <v>0</v>
      </c>
      <c r="K48" s="24">
        <v>889</v>
      </c>
      <c r="L48" s="16">
        <f t="shared" si="4"/>
        <v>0</v>
      </c>
      <c r="M48" s="8">
        <v>116</v>
      </c>
      <c r="N48" s="56">
        <v>0</v>
      </c>
      <c r="O48" s="56">
        <v>0</v>
      </c>
      <c r="P48" s="16">
        <f t="shared" si="5"/>
        <v>0</v>
      </c>
      <c r="Q48" s="11">
        <v>116</v>
      </c>
      <c r="R48" s="29">
        <v>0</v>
      </c>
      <c r="S48" s="56">
        <v>0</v>
      </c>
      <c r="T48" s="16">
        <f t="shared" ref="T48:T77" si="6">IF(S48&gt;0,S48/R48%,0)</f>
        <v>0</v>
      </c>
      <c r="U48" s="24">
        <v>115</v>
      </c>
      <c r="V48" s="36">
        <v>2</v>
      </c>
      <c r="W48" s="24">
        <v>1</v>
      </c>
      <c r="X48" s="16">
        <f t="shared" ref="X48:X76" si="7">IF(W48&gt;0,W48/V48%,0)</f>
        <v>50</v>
      </c>
      <c r="Y48" s="22"/>
    </row>
    <row r="49" spans="1:25" ht="15.75">
      <c r="A49" s="67">
        <v>3</v>
      </c>
      <c r="B49" s="26" t="s">
        <v>7</v>
      </c>
      <c r="C49" s="10">
        <v>6546</v>
      </c>
      <c r="D49" s="10">
        <v>248</v>
      </c>
      <c r="E49" s="38">
        <v>60</v>
      </c>
      <c r="F49" s="37">
        <v>41</v>
      </c>
      <c r="G49" s="16">
        <f t="shared" si="3"/>
        <v>68.333333333333343</v>
      </c>
      <c r="H49" s="37">
        <v>6835</v>
      </c>
      <c r="I49" s="10">
        <v>6701</v>
      </c>
      <c r="J49" s="56">
        <v>60</v>
      </c>
      <c r="K49" s="24">
        <v>64</v>
      </c>
      <c r="L49" s="16">
        <f t="shared" si="4"/>
        <v>106.66666666666667</v>
      </c>
      <c r="M49" s="8">
        <v>0</v>
      </c>
      <c r="N49" s="56">
        <v>1</v>
      </c>
      <c r="O49" s="56">
        <v>1</v>
      </c>
      <c r="P49" s="16">
        <f t="shared" si="5"/>
        <v>100</v>
      </c>
      <c r="Q49" s="11"/>
      <c r="R49" s="29">
        <v>1</v>
      </c>
      <c r="S49" s="56">
        <v>1</v>
      </c>
      <c r="T49" s="16">
        <f t="shared" si="6"/>
        <v>100</v>
      </c>
      <c r="U49" s="24"/>
      <c r="V49" s="36">
        <v>1</v>
      </c>
      <c r="W49" s="24">
        <v>0</v>
      </c>
      <c r="X49" s="16">
        <f t="shared" si="7"/>
        <v>0</v>
      </c>
      <c r="Y49" s="22"/>
    </row>
    <row r="50" spans="1:25" ht="15.75">
      <c r="A50" s="67">
        <v>4</v>
      </c>
      <c r="B50" s="26" t="s">
        <v>8</v>
      </c>
      <c r="C50" s="10">
        <v>8868</v>
      </c>
      <c r="D50" s="10">
        <v>3452</v>
      </c>
      <c r="E50" s="39">
        <v>20</v>
      </c>
      <c r="F50" s="37">
        <v>56</v>
      </c>
      <c r="G50" s="16">
        <f t="shared" si="3"/>
        <v>280</v>
      </c>
      <c r="H50" s="37">
        <v>12376</v>
      </c>
      <c r="I50" s="10">
        <v>12385</v>
      </c>
      <c r="J50" s="56">
        <v>0</v>
      </c>
      <c r="K50" s="24">
        <v>950</v>
      </c>
      <c r="L50" s="16">
        <f t="shared" si="4"/>
        <v>0</v>
      </c>
      <c r="M50" s="8">
        <v>123</v>
      </c>
      <c r="N50" s="56">
        <v>1</v>
      </c>
      <c r="O50" s="56">
        <v>0</v>
      </c>
      <c r="P50" s="16">
        <f t="shared" si="5"/>
        <v>0</v>
      </c>
      <c r="Q50" s="11">
        <v>122</v>
      </c>
      <c r="R50" s="29">
        <v>1</v>
      </c>
      <c r="S50" s="56">
        <v>1</v>
      </c>
      <c r="T50" s="16">
        <f t="shared" si="6"/>
        <v>100</v>
      </c>
      <c r="U50" s="24">
        <v>122</v>
      </c>
      <c r="V50" s="36">
        <v>0</v>
      </c>
      <c r="W50" s="24">
        <v>0</v>
      </c>
      <c r="X50" s="16">
        <f t="shared" si="7"/>
        <v>0</v>
      </c>
      <c r="Y50" s="22"/>
    </row>
    <row r="51" spans="1:25" ht="15.75">
      <c r="A51" s="67">
        <v>5</v>
      </c>
      <c r="B51" s="26" t="s">
        <v>36</v>
      </c>
      <c r="C51" s="10">
        <v>10035</v>
      </c>
      <c r="D51" s="10">
        <v>539</v>
      </c>
      <c r="E51" s="38">
        <v>380</v>
      </c>
      <c r="F51" s="37">
        <v>513</v>
      </c>
      <c r="G51" s="16">
        <f t="shared" si="3"/>
        <v>135</v>
      </c>
      <c r="H51" s="37">
        <v>11087</v>
      </c>
      <c r="I51" s="10">
        <v>10593</v>
      </c>
      <c r="J51" s="56">
        <v>130</v>
      </c>
      <c r="K51" s="24">
        <v>132</v>
      </c>
      <c r="L51" s="16">
        <f t="shared" si="4"/>
        <v>101.53846153846153</v>
      </c>
      <c r="M51" s="8">
        <v>12</v>
      </c>
      <c r="N51" s="56">
        <v>18</v>
      </c>
      <c r="O51" s="56">
        <v>20</v>
      </c>
      <c r="P51" s="16">
        <f t="shared" si="5"/>
        <v>111.11111111111111</v>
      </c>
      <c r="Q51" s="11">
        <v>12</v>
      </c>
      <c r="R51" s="29">
        <v>18</v>
      </c>
      <c r="S51" s="56">
        <v>20</v>
      </c>
      <c r="T51" s="16">
        <f t="shared" si="6"/>
        <v>111.11111111111111</v>
      </c>
      <c r="U51" s="24">
        <v>12</v>
      </c>
      <c r="V51" s="36">
        <v>6</v>
      </c>
      <c r="W51" s="24">
        <v>5</v>
      </c>
      <c r="X51" s="16">
        <f t="shared" si="7"/>
        <v>83.333333333333343</v>
      </c>
      <c r="Y51" s="22"/>
    </row>
    <row r="52" spans="1:25" ht="15.75">
      <c r="A52" s="67">
        <v>6</v>
      </c>
      <c r="B52" s="26" t="s">
        <v>9</v>
      </c>
      <c r="C52" s="10">
        <v>2846</v>
      </c>
      <c r="D52" s="10">
        <v>29</v>
      </c>
      <c r="E52" s="38">
        <v>40</v>
      </c>
      <c r="F52" s="37">
        <v>63</v>
      </c>
      <c r="G52" s="16">
        <f t="shared" si="3"/>
        <v>157.5</v>
      </c>
      <c r="H52" s="37">
        <v>2938</v>
      </c>
      <c r="I52" s="10">
        <v>2850</v>
      </c>
      <c r="J52" s="56">
        <v>60</v>
      </c>
      <c r="K52" s="24">
        <v>73</v>
      </c>
      <c r="L52" s="16">
        <f t="shared" si="4"/>
        <v>121.66666666666667</v>
      </c>
      <c r="M52" s="8">
        <v>0</v>
      </c>
      <c r="N52" s="56">
        <v>1</v>
      </c>
      <c r="O52" s="56">
        <v>2</v>
      </c>
      <c r="P52" s="16">
        <f t="shared" si="5"/>
        <v>200</v>
      </c>
      <c r="Q52" s="11"/>
      <c r="R52" s="29">
        <v>1</v>
      </c>
      <c r="S52" s="56">
        <v>2</v>
      </c>
      <c r="T52" s="16">
        <f t="shared" si="6"/>
        <v>200</v>
      </c>
      <c r="U52" s="24"/>
      <c r="V52" s="36">
        <v>1</v>
      </c>
      <c r="W52" s="24">
        <v>0</v>
      </c>
      <c r="X52" s="16">
        <f t="shared" si="7"/>
        <v>0</v>
      </c>
      <c r="Y52" s="22"/>
    </row>
    <row r="53" spans="1:25" ht="15.75">
      <c r="A53" s="67">
        <v>7</v>
      </c>
      <c r="B53" s="26" t="s">
        <v>10</v>
      </c>
      <c r="C53" s="10">
        <v>12697</v>
      </c>
      <c r="D53" s="10">
        <v>2668</v>
      </c>
      <c r="E53" s="38">
        <v>20</v>
      </c>
      <c r="F53" s="37">
        <v>20</v>
      </c>
      <c r="G53" s="16">
        <f t="shared" si="3"/>
        <v>100</v>
      </c>
      <c r="H53" s="37">
        <v>15385</v>
      </c>
      <c r="I53" s="10">
        <v>14868</v>
      </c>
      <c r="J53" s="56">
        <v>0</v>
      </c>
      <c r="K53" s="24">
        <v>0</v>
      </c>
      <c r="L53" s="16">
        <f t="shared" si="4"/>
        <v>0</v>
      </c>
      <c r="M53" s="8">
        <v>69</v>
      </c>
      <c r="N53" s="56">
        <v>1</v>
      </c>
      <c r="O53" s="56">
        <v>1</v>
      </c>
      <c r="P53" s="16">
        <f t="shared" si="5"/>
        <v>100</v>
      </c>
      <c r="Q53" s="11">
        <v>69</v>
      </c>
      <c r="R53" s="29">
        <v>1</v>
      </c>
      <c r="S53" s="56">
        <v>1</v>
      </c>
      <c r="T53" s="16">
        <f t="shared" si="6"/>
        <v>100</v>
      </c>
      <c r="U53" s="24">
        <v>67</v>
      </c>
      <c r="V53" s="36">
        <v>1</v>
      </c>
      <c r="W53" s="24">
        <v>0</v>
      </c>
      <c r="X53" s="16">
        <f t="shared" si="7"/>
        <v>0</v>
      </c>
      <c r="Y53" s="22"/>
    </row>
    <row r="54" spans="1:25" ht="15.75">
      <c r="A54" s="67">
        <v>8</v>
      </c>
      <c r="B54" s="26" t="s">
        <v>33</v>
      </c>
      <c r="C54" s="10">
        <v>2517</v>
      </c>
      <c r="D54" s="10">
        <v>657</v>
      </c>
      <c r="E54" s="38">
        <v>560</v>
      </c>
      <c r="F54" s="37">
        <v>704</v>
      </c>
      <c r="G54" s="16">
        <f t="shared" si="3"/>
        <v>125.71428571428572</v>
      </c>
      <c r="H54" s="37">
        <v>3878</v>
      </c>
      <c r="I54" s="10">
        <v>3476</v>
      </c>
      <c r="J54" s="56">
        <v>350</v>
      </c>
      <c r="K54" s="24">
        <v>418</v>
      </c>
      <c r="L54" s="16">
        <f t="shared" si="4"/>
        <v>119.42857142857143</v>
      </c>
      <c r="M54" s="8">
        <v>32</v>
      </c>
      <c r="N54" s="56">
        <v>28</v>
      </c>
      <c r="O54" s="56">
        <v>28</v>
      </c>
      <c r="P54" s="16">
        <f t="shared" si="5"/>
        <v>99.999999999999986</v>
      </c>
      <c r="Q54" s="11">
        <v>32</v>
      </c>
      <c r="R54" s="29">
        <v>28</v>
      </c>
      <c r="S54" s="56">
        <v>28</v>
      </c>
      <c r="T54" s="16">
        <f t="shared" si="6"/>
        <v>99.999999999999986</v>
      </c>
      <c r="U54" s="24">
        <v>26</v>
      </c>
      <c r="V54" s="36">
        <v>23</v>
      </c>
      <c r="W54" s="24">
        <v>20</v>
      </c>
      <c r="X54" s="16">
        <f t="shared" si="7"/>
        <v>86.956521739130437</v>
      </c>
      <c r="Y54" s="22"/>
    </row>
    <row r="55" spans="1:25" ht="15.75">
      <c r="A55" s="67">
        <v>9</v>
      </c>
      <c r="B55" s="26" t="s">
        <v>11</v>
      </c>
      <c r="C55" s="10">
        <v>7829</v>
      </c>
      <c r="D55" s="10">
        <v>725</v>
      </c>
      <c r="E55" s="39">
        <v>40</v>
      </c>
      <c r="F55" s="37">
        <v>291</v>
      </c>
      <c r="G55" s="16">
        <f t="shared" si="3"/>
        <v>727.5</v>
      </c>
      <c r="H55" s="37">
        <v>8845</v>
      </c>
      <c r="I55" s="10">
        <v>7545</v>
      </c>
      <c r="J55" s="56">
        <v>60</v>
      </c>
      <c r="K55" s="24">
        <v>67</v>
      </c>
      <c r="L55" s="16">
        <f t="shared" si="4"/>
        <v>111.66666666666667</v>
      </c>
      <c r="M55" s="8">
        <v>0</v>
      </c>
      <c r="N55" s="56">
        <v>1</v>
      </c>
      <c r="O55" s="56">
        <v>2</v>
      </c>
      <c r="P55" s="16">
        <f t="shared" si="5"/>
        <v>200</v>
      </c>
      <c r="Q55" s="11"/>
      <c r="R55" s="29">
        <v>1</v>
      </c>
      <c r="S55" s="56">
        <v>2</v>
      </c>
      <c r="T55" s="16">
        <f t="shared" si="6"/>
        <v>200</v>
      </c>
      <c r="U55" s="24"/>
      <c r="V55" s="36">
        <v>1</v>
      </c>
      <c r="W55" s="24">
        <v>0</v>
      </c>
      <c r="X55" s="16">
        <f t="shared" si="7"/>
        <v>0</v>
      </c>
      <c r="Y55" s="22"/>
    </row>
    <row r="56" spans="1:25" ht="15.75">
      <c r="A56" s="67">
        <v>10</v>
      </c>
      <c r="B56" s="26" t="s">
        <v>12</v>
      </c>
      <c r="C56" s="10">
        <v>4015</v>
      </c>
      <c r="D56" s="10">
        <v>285</v>
      </c>
      <c r="E56" s="38">
        <v>460</v>
      </c>
      <c r="F56" s="37">
        <v>446</v>
      </c>
      <c r="G56" s="16">
        <f t="shared" si="3"/>
        <v>96.956521739130437</v>
      </c>
      <c r="H56" s="37">
        <v>4746</v>
      </c>
      <c r="I56" s="10">
        <v>4501</v>
      </c>
      <c r="J56" s="56">
        <v>700</v>
      </c>
      <c r="K56" s="24">
        <v>173</v>
      </c>
      <c r="L56" s="16">
        <f t="shared" si="4"/>
        <v>24.714285714285715</v>
      </c>
      <c r="M56" s="8">
        <v>43</v>
      </c>
      <c r="N56" s="56">
        <v>22</v>
      </c>
      <c r="O56" s="56">
        <v>13</v>
      </c>
      <c r="P56" s="16">
        <f t="shared" si="5"/>
        <v>59.090909090909093</v>
      </c>
      <c r="Q56" s="11">
        <v>43</v>
      </c>
      <c r="R56" s="29">
        <v>22</v>
      </c>
      <c r="S56" s="56">
        <v>13</v>
      </c>
      <c r="T56" s="16">
        <f t="shared" si="6"/>
        <v>59.090909090909093</v>
      </c>
      <c r="U56" s="24">
        <v>43</v>
      </c>
      <c r="V56" s="36">
        <v>20</v>
      </c>
      <c r="W56" s="24">
        <v>0</v>
      </c>
      <c r="X56" s="16">
        <f t="shared" si="7"/>
        <v>0</v>
      </c>
      <c r="Y56" s="22"/>
    </row>
    <row r="57" spans="1:25" ht="15.75">
      <c r="A57" s="67">
        <v>11</v>
      </c>
      <c r="B57" s="26" t="s">
        <v>13</v>
      </c>
      <c r="C57" s="10">
        <v>14561</v>
      </c>
      <c r="D57" s="10">
        <v>1629</v>
      </c>
      <c r="E57" s="38">
        <v>1560</v>
      </c>
      <c r="F57" s="37">
        <v>911</v>
      </c>
      <c r="G57" s="16">
        <f t="shared" si="3"/>
        <v>58.397435897435898</v>
      </c>
      <c r="H57" s="37">
        <v>17101</v>
      </c>
      <c r="I57" s="10">
        <v>16743</v>
      </c>
      <c r="J57" s="56">
        <v>1030</v>
      </c>
      <c r="K57" s="24">
        <v>615</v>
      </c>
      <c r="L57" s="16">
        <f t="shared" si="4"/>
        <v>59.708737864077669</v>
      </c>
      <c r="M57" s="8">
        <v>76</v>
      </c>
      <c r="N57" s="56">
        <v>76</v>
      </c>
      <c r="O57" s="56">
        <v>19</v>
      </c>
      <c r="P57" s="16">
        <f t="shared" si="5"/>
        <v>25</v>
      </c>
      <c r="Q57" s="11">
        <v>74</v>
      </c>
      <c r="R57" s="29">
        <v>76</v>
      </c>
      <c r="S57" s="56">
        <v>5</v>
      </c>
      <c r="T57" s="16">
        <f t="shared" si="6"/>
        <v>6.5789473684210522</v>
      </c>
      <c r="U57" s="24">
        <v>18</v>
      </c>
      <c r="V57" s="36">
        <v>34</v>
      </c>
      <c r="W57" s="24">
        <v>48</v>
      </c>
      <c r="X57" s="16">
        <f t="shared" si="7"/>
        <v>141.17647058823528</v>
      </c>
      <c r="Y57" s="22"/>
    </row>
    <row r="58" spans="1:25" ht="15.75">
      <c r="A58" s="67">
        <v>12</v>
      </c>
      <c r="B58" s="26" t="s">
        <v>14</v>
      </c>
      <c r="C58" s="10">
        <v>7716</v>
      </c>
      <c r="D58" s="10">
        <v>3262</v>
      </c>
      <c r="E58" s="38">
        <v>20</v>
      </c>
      <c r="F58" s="37">
        <v>23</v>
      </c>
      <c r="G58" s="16">
        <f t="shared" si="3"/>
        <v>115</v>
      </c>
      <c r="H58" s="37">
        <v>11001</v>
      </c>
      <c r="I58" s="10">
        <v>11251</v>
      </c>
      <c r="J58" s="56">
        <v>0</v>
      </c>
      <c r="K58" s="24">
        <v>931</v>
      </c>
      <c r="L58" s="16">
        <f t="shared" si="4"/>
        <v>0</v>
      </c>
      <c r="M58" s="8">
        <v>109</v>
      </c>
      <c r="N58" s="56">
        <v>1</v>
      </c>
      <c r="O58" s="56">
        <v>1</v>
      </c>
      <c r="P58" s="16">
        <f t="shared" si="5"/>
        <v>100</v>
      </c>
      <c r="Q58" s="11">
        <v>109</v>
      </c>
      <c r="R58" s="29">
        <v>1</v>
      </c>
      <c r="S58" s="56">
        <v>1</v>
      </c>
      <c r="T58" s="16">
        <f t="shared" si="6"/>
        <v>100</v>
      </c>
      <c r="U58" s="24">
        <v>109</v>
      </c>
      <c r="V58" s="36">
        <v>1</v>
      </c>
      <c r="W58" s="24">
        <v>1</v>
      </c>
      <c r="X58" s="16">
        <f t="shared" si="7"/>
        <v>100</v>
      </c>
      <c r="Y58" s="22"/>
    </row>
    <row r="59" spans="1:25" ht="15.75">
      <c r="A59" s="67">
        <v>13</v>
      </c>
      <c r="B59" s="26" t="s">
        <v>15</v>
      </c>
      <c r="C59" s="10">
        <v>8832</v>
      </c>
      <c r="D59" s="10">
        <v>3672</v>
      </c>
      <c r="E59" s="38">
        <v>20</v>
      </c>
      <c r="F59" s="37">
        <v>53</v>
      </c>
      <c r="G59" s="16">
        <f t="shared" si="3"/>
        <v>265</v>
      </c>
      <c r="H59" s="37">
        <v>12557</v>
      </c>
      <c r="I59" s="10">
        <v>14254</v>
      </c>
      <c r="J59" s="56">
        <v>0</v>
      </c>
      <c r="K59" s="24">
        <v>1072</v>
      </c>
      <c r="L59" s="16">
        <f t="shared" si="4"/>
        <v>0</v>
      </c>
      <c r="M59" s="8">
        <v>113</v>
      </c>
      <c r="N59" s="56">
        <v>1</v>
      </c>
      <c r="O59" s="56">
        <v>1</v>
      </c>
      <c r="P59" s="16">
        <f t="shared" si="5"/>
        <v>100</v>
      </c>
      <c r="Q59" s="11">
        <v>113</v>
      </c>
      <c r="R59" s="29">
        <v>1</v>
      </c>
      <c r="S59" s="56">
        <v>1</v>
      </c>
      <c r="T59" s="16">
        <f t="shared" si="6"/>
        <v>100</v>
      </c>
      <c r="U59" s="24">
        <v>113</v>
      </c>
      <c r="V59" s="36">
        <v>1</v>
      </c>
      <c r="W59" s="24">
        <v>1</v>
      </c>
      <c r="X59" s="16">
        <f t="shared" si="7"/>
        <v>100</v>
      </c>
      <c r="Y59" s="22"/>
    </row>
    <row r="60" spans="1:25" ht="15.75">
      <c r="A60" s="67">
        <v>14</v>
      </c>
      <c r="B60" s="26" t="s">
        <v>16</v>
      </c>
      <c r="C60" s="10">
        <v>2742</v>
      </c>
      <c r="D60" s="10">
        <v>2</v>
      </c>
      <c r="E60" s="38">
        <v>40</v>
      </c>
      <c r="F60" s="37">
        <v>21</v>
      </c>
      <c r="G60" s="16">
        <f t="shared" si="3"/>
        <v>52.5</v>
      </c>
      <c r="H60" s="37">
        <v>2765</v>
      </c>
      <c r="I60" s="10">
        <v>2755</v>
      </c>
      <c r="J60" s="56">
        <v>60</v>
      </c>
      <c r="K60" s="24">
        <v>42</v>
      </c>
      <c r="L60" s="16">
        <f t="shared" si="4"/>
        <v>70</v>
      </c>
      <c r="M60" s="8">
        <v>0</v>
      </c>
      <c r="N60" s="56">
        <v>1</v>
      </c>
      <c r="O60" s="56">
        <v>2</v>
      </c>
      <c r="P60" s="16">
        <f t="shared" si="5"/>
        <v>200</v>
      </c>
      <c r="Q60" s="11"/>
      <c r="R60" s="29">
        <v>1</v>
      </c>
      <c r="S60" s="56">
        <v>2</v>
      </c>
      <c r="T60" s="16">
        <f t="shared" si="6"/>
        <v>200</v>
      </c>
      <c r="U60" s="24"/>
      <c r="V60" s="36">
        <v>1</v>
      </c>
      <c r="W60" s="24">
        <v>0</v>
      </c>
      <c r="X60" s="16">
        <f t="shared" si="7"/>
        <v>0</v>
      </c>
      <c r="Y60" s="22"/>
    </row>
    <row r="61" spans="1:25" ht="15.75">
      <c r="A61" s="67">
        <v>15</v>
      </c>
      <c r="B61" s="26" t="s">
        <v>17</v>
      </c>
      <c r="C61" s="10">
        <v>10223</v>
      </c>
      <c r="D61" s="10">
        <v>158</v>
      </c>
      <c r="E61" s="38">
        <v>240</v>
      </c>
      <c r="F61" s="37">
        <v>242</v>
      </c>
      <c r="G61" s="16">
        <f t="shared" si="3"/>
        <v>100.83333333333334</v>
      </c>
      <c r="H61" s="37">
        <v>10623</v>
      </c>
      <c r="I61" s="10">
        <v>10377</v>
      </c>
      <c r="J61" s="56">
        <v>130</v>
      </c>
      <c r="K61" s="24">
        <v>124</v>
      </c>
      <c r="L61" s="16">
        <f t="shared" si="4"/>
        <v>95.384615384615387</v>
      </c>
      <c r="M61" s="8">
        <v>6</v>
      </c>
      <c r="N61" s="56">
        <v>10</v>
      </c>
      <c r="O61" s="56">
        <v>6</v>
      </c>
      <c r="P61" s="16">
        <f t="shared" si="5"/>
        <v>60</v>
      </c>
      <c r="Q61" s="11">
        <v>6</v>
      </c>
      <c r="R61" s="29">
        <v>10</v>
      </c>
      <c r="S61" s="56">
        <v>6</v>
      </c>
      <c r="T61" s="16">
        <f t="shared" si="6"/>
        <v>60</v>
      </c>
      <c r="U61" s="24">
        <v>6</v>
      </c>
      <c r="V61" s="36">
        <v>3</v>
      </c>
      <c r="W61" s="24">
        <v>0</v>
      </c>
      <c r="X61" s="16">
        <f t="shared" si="7"/>
        <v>0</v>
      </c>
      <c r="Y61" s="22"/>
    </row>
    <row r="62" spans="1:25" ht="15.75">
      <c r="A62" s="67">
        <v>16</v>
      </c>
      <c r="B62" s="26" t="s">
        <v>18</v>
      </c>
      <c r="C62" s="10">
        <v>6196</v>
      </c>
      <c r="D62" s="10">
        <v>796</v>
      </c>
      <c r="E62" s="38">
        <v>180</v>
      </c>
      <c r="F62" s="37">
        <v>371</v>
      </c>
      <c r="G62" s="16">
        <f t="shared" si="3"/>
        <v>206.11111111111111</v>
      </c>
      <c r="H62" s="37">
        <v>7363</v>
      </c>
      <c r="I62" s="10">
        <v>7393</v>
      </c>
      <c r="J62" s="56">
        <v>130</v>
      </c>
      <c r="K62" s="24">
        <v>204</v>
      </c>
      <c r="L62" s="16">
        <f t="shared" si="4"/>
        <v>156.92307692307691</v>
      </c>
      <c r="M62" s="8">
        <v>42</v>
      </c>
      <c r="N62" s="56">
        <v>8</v>
      </c>
      <c r="O62" s="56">
        <v>9</v>
      </c>
      <c r="P62" s="16">
        <v>0</v>
      </c>
      <c r="Q62" s="11">
        <v>42</v>
      </c>
      <c r="R62" s="29">
        <v>8</v>
      </c>
      <c r="S62" s="56">
        <v>1</v>
      </c>
      <c r="T62" s="16">
        <f t="shared" si="6"/>
        <v>12.5</v>
      </c>
      <c r="U62" s="24">
        <v>42</v>
      </c>
      <c r="V62" s="36">
        <v>3</v>
      </c>
      <c r="W62" s="24">
        <v>0</v>
      </c>
      <c r="X62" s="16">
        <f t="shared" si="7"/>
        <v>0</v>
      </c>
      <c r="Y62" s="22"/>
    </row>
    <row r="63" spans="1:25" ht="15.75">
      <c r="A63" s="67">
        <v>17</v>
      </c>
      <c r="B63" s="26" t="s">
        <v>19</v>
      </c>
      <c r="C63" s="10">
        <v>7839</v>
      </c>
      <c r="D63" s="10">
        <v>2993</v>
      </c>
      <c r="E63" s="38">
        <v>20</v>
      </c>
      <c r="F63" s="37">
        <v>42</v>
      </c>
      <c r="G63" s="16">
        <f t="shared" si="3"/>
        <v>210</v>
      </c>
      <c r="H63" s="37">
        <v>10874</v>
      </c>
      <c r="I63" s="10">
        <v>10942</v>
      </c>
      <c r="J63" s="56">
        <v>0</v>
      </c>
      <c r="K63" s="24">
        <v>41</v>
      </c>
      <c r="L63" s="16">
        <f t="shared" si="4"/>
        <v>0</v>
      </c>
      <c r="M63" s="8">
        <v>100</v>
      </c>
      <c r="N63" s="56">
        <v>1</v>
      </c>
      <c r="O63" s="56">
        <v>1</v>
      </c>
      <c r="P63" s="16">
        <f t="shared" si="5"/>
        <v>100</v>
      </c>
      <c r="Q63" s="11">
        <v>98</v>
      </c>
      <c r="R63" s="29">
        <v>1</v>
      </c>
      <c r="S63" s="56">
        <v>1</v>
      </c>
      <c r="T63" s="16">
        <f t="shared" si="6"/>
        <v>100</v>
      </c>
      <c r="U63" s="24">
        <v>98</v>
      </c>
      <c r="V63" s="36">
        <v>1</v>
      </c>
      <c r="W63" s="24">
        <v>0</v>
      </c>
      <c r="X63" s="16">
        <f t="shared" si="7"/>
        <v>0</v>
      </c>
      <c r="Y63" s="22"/>
    </row>
    <row r="64" spans="1:25" ht="15.75">
      <c r="A64" s="67">
        <v>18</v>
      </c>
      <c r="B64" s="26" t="s">
        <v>20</v>
      </c>
      <c r="C64" s="10">
        <v>12465</v>
      </c>
      <c r="D64" s="10">
        <v>0</v>
      </c>
      <c r="E64" s="38">
        <v>100</v>
      </c>
      <c r="F64" s="37">
        <v>247</v>
      </c>
      <c r="G64" s="16">
        <f t="shared" si="3"/>
        <v>247</v>
      </c>
      <c r="H64" s="37">
        <v>12712</v>
      </c>
      <c r="I64" s="10">
        <v>11989</v>
      </c>
      <c r="J64" s="56">
        <v>60</v>
      </c>
      <c r="K64" s="24">
        <v>279</v>
      </c>
      <c r="L64" s="16">
        <f t="shared" si="4"/>
        <v>465</v>
      </c>
      <c r="M64" s="8">
        <v>0</v>
      </c>
      <c r="N64" s="56">
        <v>2</v>
      </c>
      <c r="O64" s="56">
        <v>5</v>
      </c>
      <c r="P64" s="16">
        <f t="shared" si="5"/>
        <v>250</v>
      </c>
      <c r="Q64" s="11"/>
      <c r="R64" s="29">
        <v>2</v>
      </c>
      <c r="S64" s="56">
        <v>5</v>
      </c>
      <c r="T64" s="16">
        <f t="shared" si="6"/>
        <v>250</v>
      </c>
      <c r="U64" s="24"/>
      <c r="V64" s="36">
        <v>1</v>
      </c>
      <c r="W64" s="24">
        <v>0</v>
      </c>
      <c r="X64" s="16">
        <f t="shared" si="7"/>
        <v>0</v>
      </c>
      <c r="Y64" s="22"/>
    </row>
    <row r="65" spans="1:40" ht="15.75">
      <c r="A65" s="67">
        <v>19</v>
      </c>
      <c r="B65" s="26" t="s">
        <v>21</v>
      </c>
      <c r="C65" s="10">
        <v>8890</v>
      </c>
      <c r="D65" s="10">
        <v>3040</v>
      </c>
      <c r="E65" s="38">
        <v>20</v>
      </c>
      <c r="F65" s="37">
        <v>21</v>
      </c>
      <c r="G65" s="16">
        <f t="shared" si="3"/>
        <v>105</v>
      </c>
      <c r="H65" s="37">
        <v>11951</v>
      </c>
      <c r="I65" s="10">
        <v>12218</v>
      </c>
      <c r="J65" s="56">
        <v>0</v>
      </c>
      <c r="K65" s="24">
        <v>0</v>
      </c>
      <c r="L65" s="16">
        <f t="shared" si="4"/>
        <v>0</v>
      </c>
      <c r="M65" s="8">
        <v>70</v>
      </c>
      <c r="N65" s="56">
        <v>1</v>
      </c>
      <c r="O65" s="56">
        <v>1</v>
      </c>
      <c r="P65" s="16">
        <f t="shared" si="5"/>
        <v>100</v>
      </c>
      <c r="Q65" s="11">
        <v>70</v>
      </c>
      <c r="R65" s="29">
        <v>1</v>
      </c>
      <c r="S65" s="56">
        <v>1</v>
      </c>
      <c r="T65" s="16">
        <f t="shared" si="6"/>
        <v>100</v>
      </c>
      <c r="U65" s="24">
        <v>70</v>
      </c>
      <c r="V65" s="36">
        <v>0</v>
      </c>
      <c r="W65" s="24">
        <v>0</v>
      </c>
      <c r="X65" s="16">
        <f t="shared" si="7"/>
        <v>0</v>
      </c>
      <c r="Y65" s="22"/>
    </row>
    <row r="66" spans="1:40" ht="15.75">
      <c r="A66" s="67">
        <v>20</v>
      </c>
      <c r="B66" s="26" t="s">
        <v>22</v>
      </c>
      <c r="C66" s="10">
        <v>10362</v>
      </c>
      <c r="D66" s="10">
        <v>631</v>
      </c>
      <c r="E66" s="38">
        <v>590</v>
      </c>
      <c r="F66" s="37">
        <v>388</v>
      </c>
      <c r="G66" s="16">
        <f t="shared" si="3"/>
        <v>65.762711864406782</v>
      </c>
      <c r="H66" s="37">
        <v>11381</v>
      </c>
      <c r="I66" s="10">
        <v>11324</v>
      </c>
      <c r="J66" s="56">
        <v>800</v>
      </c>
      <c r="K66" s="24">
        <v>457</v>
      </c>
      <c r="L66" s="16">
        <f t="shared" si="4"/>
        <v>57.125</v>
      </c>
      <c r="M66" s="8">
        <v>46</v>
      </c>
      <c r="N66" s="56">
        <v>28</v>
      </c>
      <c r="O66" s="56">
        <v>13</v>
      </c>
      <c r="P66" s="16">
        <f t="shared" si="5"/>
        <v>46.428571428571423</v>
      </c>
      <c r="Q66" s="11">
        <v>45</v>
      </c>
      <c r="R66" s="29">
        <v>28</v>
      </c>
      <c r="S66" s="56">
        <v>0</v>
      </c>
      <c r="T66" s="16">
        <f t="shared" si="6"/>
        <v>0</v>
      </c>
      <c r="U66" s="24">
        <v>44</v>
      </c>
      <c r="V66" s="36">
        <v>7</v>
      </c>
      <c r="W66" s="24">
        <v>0</v>
      </c>
      <c r="X66" s="16">
        <f t="shared" si="7"/>
        <v>0</v>
      </c>
      <c r="Y66" s="22"/>
    </row>
    <row r="67" spans="1:40" ht="15.75">
      <c r="A67" s="67">
        <v>21</v>
      </c>
      <c r="B67" s="26" t="s">
        <v>23</v>
      </c>
      <c r="C67" s="10">
        <v>3901</v>
      </c>
      <c r="D67" s="10">
        <v>341</v>
      </c>
      <c r="E67" s="38">
        <v>280</v>
      </c>
      <c r="F67" s="37">
        <v>286</v>
      </c>
      <c r="G67" s="16">
        <f t="shared" si="3"/>
        <v>102.14285714285715</v>
      </c>
      <c r="H67" s="37">
        <v>4528</v>
      </c>
      <c r="I67" s="10">
        <v>4343</v>
      </c>
      <c r="J67" s="56">
        <v>350</v>
      </c>
      <c r="K67" s="24">
        <v>224</v>
      </c>
      <c r="L67" s="16">
        <f t="shared" si="4"/>
        <v>64</v>
      </c>
      <c r="M67" s="8">
        <v>39</v>
      </c>
      <c r="N67" s="56">
        <v>14</v>
      </c>
      <c r="O67" s="56">
        <v>5</v>
      </c>
      <c r="P67" s="16">
        <f t="shared" si="5"/>
        <v>35.714285714285708</v>
      </c>
      <c r="Q67" s="11">
        <v>39</v>
      </c>
      <c r="R67" s="29">
        <v>14</v>
      </c>
      <c r="S67" s="56">
        <v>0</v>
      </c>
      <c r="T67" s="16">
        <f t="shared" si="6"/>
        <v>0</v>
      </c>
      <c r="U67" s="24">
        <v>30</v>
      </c>
      <c r="V67" s="36">
        <v>4</v>
      </c>
      <c r="W67" s="24">
        <v>5</v>
      </c>
      <c r="X67" s="16">
        <f t="shared" si="7"/>
        <v>125</v>
      </c>
      <c r="Y67" s="22"/>
    </row>
    <row r="68" spans="1:40" ht="15.75">
      <c r="A68" s="67">
        <v>22</v>
      </c>
      <c r="B68" s="26" t="s">
        <v>24</v>
      </c>
      <c r="C68" s="10">
        <v>19125</v>
      </c>
      <c r="D68" s="10">
        <v>966</v>
      </c>
      <c r="E68" s="38">
        <v>630</v>
      </c>
      <c r="F68" s="37">
        <v>445</v>
      </c>
      <c r="G68" s="16">
        <f t="shared" si="3"/>
        <v>70.634920634920633</v>
      </c>
      <c r="H68" s="37">
        <v>20536</v>
      </c>
      <c r="I68" s="10">
        <v>19960</v>
      </c>
      <c r="J68" s="56">
        <v>1050</v>
      </c>
      <c r="K68" s="24">
        <v>740</v>
      </c>
      <c r="L68" s="16">
        <f t="shared" si="4"/>
        <v>70.476190476190482</v>
      </c>
      <c r="M68" s="8">
        <v>54</v>
      </c>
      <c r="N68" s="56">
        <v>30</v>
      </c>
      <c r="O68" s="56">
        <v>7</v>
      </c>
      <c r="P68" s="16">
        <f t="shared" si="5"/>
        <v>23.333333333333336</v>
      </c>
      <c r="Q68" s="11">
        <v>48</v>
      </c>
      <c r="R68" s="29">
        <v>30</v>
      </c>
      <c r="S68" s="56">
        <v>7</v>
      </c>
      <c r="T68" s="16">
        <f t="shared" si="6"/>
        <v>23.333333333333336</v>
      </c>
      <c r="U68" s="24">
        <v>48</v>
      </c>
      <c r="V68" s="36">
        <v>35</v>
      </c>
      <c r="W68" s="24">
        <v>6</v>
      </c>
      <c r="X68" s="16">
        <f t="shared" si="7"/>
        <v>17.142857142857142</v>
      </c>
      <c r="Y68" s="22"/>
    </row>
    <row r="69" spans="1:40" ht="15.75">
      <c r="A69" s="67">
        <v>23</v>
      </c>
      <c r="B69" s="26" t="s">
        <v>25</v>
      </c>
      <c r="C69" s="10">
        <v>6989</v>
      </c>
      <c r="D69" s="10">
        <v>186</v>
      </c>
      <c r="E69" s="38">
        <v>60</v>
      </c>
      <c r="F69" s="37">
        <v>90</v>
      </c>
      <c r="G69" s="16">
        <f t="shared" si="3"/>
        <v>150</v>
      </c>
      <c r="H69" s="37">
        <v>7265</v>
      </c>
      <c r="I69" s="10">
        <v>7089</v>
      </c>
      <c r="J69" s="56">
        <v>60</v>
      </c>
      <c r="K69" s="24">
        <v>60</v>
      </c>
      <c r="L69" s="16">
        <f t="shared" si="4"/>
        <v>100</v>
      </c>
      <c r="M69" s="8">
        <v>0</v>
      </c>
      <c r="N69" s="56">
        <v>2</v>
      </c>
      <c r="O69" s="56">
        <v>1</v>
      </c>
      <c r="P69" s="16">
        <f t="shared" si="5"/>
        <v>50</v>
      </c>
      <c r="Q69" s="11"/>
      <c r="R69" s="29">
        <v>2</v>
      </c>
      <c r="S69" s="56">
        <v>1</v>
      </c>
      <c r="T69" s="16">
        <f t="shared" si="6"/>
        <v>50</v>
      </c>
      <c r="U69" s="24"/>
      <c r="V69" s="36">
        <v>1</v>
      </c>
      <c r="W69" s="24">
        <v>0</v>
      </c>
      <c r="X69" s="16">
        <f t="shared" si="7"/>
        <v>0</v>
      </c>
      <c r="Y69" s="22"/>
    </row>
    <row r="70" spans="1:40" ht="15.75">
      <c r="A70" s="67">
        <v>24</v>
      </c>
      <c r="B70" s="26" t="s">
        <v>26</v>
      </c>
      <c r="C70" s="10">
        <v>5582</v>
      </c>
      <c r="D70" s="10">
        <v>3966</v>
      </c>
      <c r="E70" s="39">
        <v>20</v>
      </c>
      <c r="F70" s="37">
        <v>65</v>
      </c>
      <c r="G70" s="16">
        <f t="shared" si="3"/>
        <v>325</v>
      </c>
      <c r="H70" s="37">
        <v>9613</v>
      </c>
      <c r="I70" s="10">
        <v>9447</v>
      </c>
      <c r="J70" s="56">
        <v>0</v>
      </c>
      <c r="K70" s="24">
        <v>0</v>
      </c>
      <c r="L70" s="16">
        <f t="shared" si="4"/>
        <v>0</v>
      </c>
      <c r="M70" s="8">
        <v>106</v>
      </c>
      <c r="N70" s="56">
        <v>1</v>
      </c>
      <c r="O70" s="56">
        <v>1</v>
      </c>
      <c r="P70" s="16">
        <f t="shared" si="5"/>
        <v>100</v>
      </c>
      <c r="Q70" s="11">
        <v>106</v>
      </c>
      <c r="R70" s="29">
        <v>1</v>
      </c>
      <c r="S70" s="56">
        <v>1</v>
      </c>
      <c r="T70" s="16">
        <f t="shared" si="6"/>
        <v>100</v>
      </c>
      <c r="U70" s="24">
        <v>105</v>
      </c>
      <c r="V70" s="36">
        <v>2</v>
      </c>
      <c r="W70" s="24">
        <v>1</v>
      </c>
      <c r="X70" s="16">
        <f t="shared" si="7"/>
        <v>50</v>
      </c>
      <c r="Y70" s="22"/>
    </row>
    <row r="71" spans="1:40" ht="15.75">
      <c r="A71" s="67">
        <v>25</v>
      </c>
      <c r="B71" s="26" t="s">
        <v>32</v>
      </c>
      <c r="C71" s="10">
        <v>4625</v>
      </c>
      <c r="D71" s="10">
        <v>76</v>
      </c>
      <c r="E71" s="38">
        <v>80</v>
      </c>
      <c r="F71" s="37">
        <v>75</v>
      </c>
      <c r="G71" s="16">
        <f t="shared" si="3"/>
        <v>93.75</v>
      </c>
      <c r="H71" s="37">
        <v>4776</v>
      </c>
      <c r="I71" s="10">
        <v>4465</v>
      </c>
      <c r="J71" s="56">
        <v>100</v>
      </c>
      <c r="K71" s="24">
        <v>91</v>
      </c>
      <c r="L71" s="16">
        <f t="shared" si="4"/>
        <v>91</v>
      </c>
      <c r="M71" s="8">
        <v>6</v>
      </c>
      <c r="N71" s="56">
        <v>3</v>
      </c>
      <c r="O71" s="56">
        <v>4</v>
      </c>
      <c r="P71" s="16">
        <f t="shared" si="5"/>
        <v>133.33333333333334</v>
      </c>
      <c r="Q71" s="11">
        <v>6</v>
      </c>
      <c r="R71" s="29">
        <v>3</v>
      </c>
      <c r="S71" s="56">
        <v>2</v>
      </c>
      <c r="T71" s="16">
        <f t="shared" si="6"/>
        <v>66.666666666666671</v>
      </c>
      <c r="U71" s="24">
        <v>6</v>
      </c>
      <c r="V71" s="36">
        <v>2</v>
      </c>
      <c r="W71" s="24">
        <v>0</v>
      </c>
      <c r="X71" s="16">
        <f t="shared" si="7"/>
        <v>0</v>
      </c>
      <c r="Y71" s="22"/>
    </row>
    <row r="72" spans="1:40" ht="15.75">
      <c r="A72" s="67">
        <v>26</v>
      </c>
      <c r="B72" s="26" t="s">
        <v>27</v>
      </c>
      <c r="C72" s="10">
        <v>12535</v>
      </c>
      <c r="D72" s="10">
        <v>1164</v>
      </c>
      <c r="E72" s="38">
        <v>40</v>
      </c>
      <c r="F72" s="37">
        <v>100</v>
      </c>
      <c r="G72" s="16">
        <f t="shared" si="3"/>
        <v>250</v>
      </c>
      <c r="H72" s="37">
        <v>13799</v>
      </c>
      <c r="I72" s="10">
        <v>13802</v>
      </c>
      <c r="J72" s="56">
        <v>0</v>
      </c>
      <c r="K72" s="24">
        <v>1192</v>
      </c>
      <c r="L72" s="16">
        <f t="shared" si="4"/>
        <v>0</v>
      </c>
      <c r="M72" s="8">
        <v>96</v>
      </c>
      <c r="N72" s="56">
        <v>1</v>
      </c>
      <c r="O72" s="56">
        <v>2</v>
      </c>
      <c r="P72" s="16">
        <f t="shared" si="5"/>
        <v>200</v>
      </c>
      <c r="Q72" s="11">
        <v>94</v>
      </c>
      <c r="R72" s="29">
        <v>1</v>
      </c>
      <c r="S72" s="56">
        <v>2</v>
      </c>
      <c r="T72" s="16">
        <f t="shared" si="6"/>
        <v>200</v>
      </c>
      <c r="U72" s="24">
        <v>95</v>
      </c>
      <c r="V72" s="36">
        <v>1</v>
      </c>
      <c r="W72" s="24">
        <v>0</v>
      </c>
      <c r="X72" s="16">
        <f t="shared" si="7"/>
        <v>0</v>
      </c>
      <c r="Y72" s="22"/>
    </row>
    <row r="73" spans="1:40" ht="15.75">
      <c r="A73" s="67">
        <v>27</v>
      </c>
      <c r="B73" s="26" t="s">
        <v>28</v>
      </c>
      <c r="C73" s="10">
        <v>6997</v>
      </c>
      <c r="D73" s="10">
        <v>549</v>
      </c>
      <c r="E73" s="38">
        <v>560</v>
      </c>
      <c r="F73" s="37">
        <v>261</v>
      </c>
      <c r="G73" s="16">
        <f t="shared" si="3"/>
        <v>46.607142857142861</v>
      </c>
      <c r="H73" s="37">
        <v>7807</v>
      </c>
      <c r="I73" s="10">
        <v>7510</v>
      </c>
      <c r="J73" s="56">
        <v>839</v>
      </c>
      <c r="K73" s="24">
        <v>455</v>
      </c>
      <c r="L73" s="16">
        <f t="shared" si="4"/>
        <v>54.23122765196662</v>
      </c>
      <c r="M73" s="8">
        <v>37</v>
      </c>
      <c r="N73" s="56">
        <v>27</v>
      </c>
      <c r="O73" s="56">
        <v>11</v>
      </c>
      <c r="P73" s="16">
        <f t="shared" si="5"/>
        <v>40.74074074074074</v>
      </c>
      <c r="Q73" s="11">
        <v>31</v>
      </c>
      <c r="R73" s="29">
        <v>27</v>
      </c>
      <c r="S73" s="56">
        <v>10</v>
      </c>
      <c r="T73" s="16">
        <f t="shared" si="6"/>
        <v>37.037037037037038</v>
      </c>
      <c r="U73" s="24">
        <v>30</v>
      </c>
      <c r="V73" s="36">
        <v>24</v>
      </c>
      <c r="W73" s="24">
        <v>7</v>
      </c>
      <c r="X73" s="16">
        <f t="shared" si="7"/>
        <v>29.166666666666668</v>
      </c>
      <c r="Y73" s="22"/>
    </row>
    <row r="74" spans="1:40" ht="15.75">
      <c r="A74" s="67">
        <v>28</v>
      </c>
      <c r="B74" s="26" t="s">
        <v>29</v>
      </c>
      <c r="C74" s="10">
        <v>6103</v>
      </c>
      <c r="D74" s="10">
        <v>485</v>
      </c>
      <c r="E74" s="38">
        <v>580</v>
      </c>
      <c r="F74" s="37">
        <v>798</v>
      </c>
      <c r="G74" s="16">
        <f t="shared" si="3"/>
        <v>137.58620689655172</v>
      </c>
      <c r="H74" s="37">
        <v>7386</v>
      </c>
      <c r="I74" s="10">
        <v>6701</v>
      </c>
      <c r="J74" s="56">
        <v>850</v>
      </c>
      <c r="K74" s="24">
        <v>864</v>
      </c>
      <c r="L74" s="16">
        <f t="shared" si="4"/>
        <v>101.64705882352941</v>
      </c>
      <c r="M74" s="8">
        <v>42</v>
      </c>
      <c r="N74" s="56">
        <v>30</v>
      </c>
      <c r="O74" s="56">
        <v>30</v>
      </c>
      <c r="P74" s="16">
        <f t="shared" si="5"/>
        <v>100</v>
      </c>
      <c r="Q74" s="11">
        <v>42</v>
      </c>
      <c r="R74" s="29">
        <v>30</v>
      </c>
      <c r="S74" s="56">
        <v>29</v>
      </c>
      <c r="T74" s="16">
        <f t="shared" si="6"/>
        <v>96.666666666666671</v>
      </c>
      <c r="U74" s="24">
        <v>30</v>
      </c>
      <c r="V74" s="36">
        <v>39</v>
      </c>
      <c r="W74" s="24">
        <v>12</v>
      </c>
      <c r="X74" s="16">
        <f t="shared" si="7"/>
        <v>30.769230769230766</v>
      </c>
      <c r="Y74" s="22"/>
    </row>
    <row r="75" spans="1:40" ht="15.75">
      <c r="A75" s="67">
        <v>29</v>
      </c>
      <c r="B75" s="26" t="s">
        <v>31</v>
      </c>
      <c r="C75" s="10">
        <v>3047</v>
      </c>
      <c r="D75" s="10">
        <v>292</v>
      </c>
      <c r="E75" s="38">
        <v>120</v>
      </c>
      <c r="F75" s="37">
        <v>229</v>
      </c>
      <c r="G75" s="16">
        <f t="shared" si="3"/>
        <v>190.83333333333334</v>
      </c>
      <c r="H75" s="37">
        <v>3568</v>
      </c>
      <c r="I75" s="10">
        <v>3609</v>
      </c>
      <c r="J75" s="56">
        <v>100</v>
      </c>
      <c r="K75" s="24">
        <v>102</v>
      </c>
      <c r="L75" s="16">
        <f t="shared" si="4"/>
        <v>102</v>
      </c>
      <c r="M75" s="8">
        <v>6</v>
      </c>
      <c r="N75" s="56">
        <v>5</v>
      </c>
      <c r="O75" s="56">
        <v>6</v>
      </c>
      <c r="P75" s="16">
        <f t="shared" si="5"/>
        <v>120</v>
      </c>
      <c r="Q75" s="11">
        <v>6</v>
      </c>
      <c r="R75" s="29">
        <v>5</v>
      </c>
      <c r="S75" s="56">
        <v>4</v>
      </c>
      <c r="T75" s="16">
        <f t="shared" si="6"/>
        <v>80</v>
      </c>
      <c r="U75" s="24">
        <v>6</v>
      </c>
      <c r="V75" s="36">
        <v>2</v>
      </c>
      <c r="W75" s="24">
        <v>0</v>
      </c>
      <c r="X75" s="16">
        <f t="shared" si="7"/>
        <v>0</v>
      </c>
      <c r="Y75" s="22"/>
    </row>
    <row r="76" spans="1:40" ht="15.75">
      <c r="A76" s="67">
        <v>30</v>
      </c>
      <c r="B76" s="26" t="s">
        <v>30</v>
      </c>
      <c r="C76" s="10">
        <v>12670</v>
      </c>
      <c r="D76" s="10">
        <v>1323</v>
      </c>
      <c r="E76" s="38">
        <v>120</v>
      </c>
      <c r="F76" s="37">
        <v>320</v>
      </c>
      <c r="G76" s="16">
        <f t="shared" si="3"/>
        <v>266.66666666666669</v>
      </c>
      <c r="H76" s="37">
        <v>14313</v>
      </c>
      <c r="I76" s="10">
        <v>13464</v>
      </c>
      <c r="J76" s="56">
        <v>120</v>
      </c>
      <c r="K76" s="24">
        <v>470</v>
      </c>
      <c r="L76" s="16">
        <f t="shared" si="4"/>
        <v>391.66666666666669</v>
      </c>
      <c r="M76" s="9">
        <v>44</v>
      </c>
      <c r="N76" s="56">
        <v>5</v>
      </c>
      <c r="O76" s="56">
        <v>5</v>
      </c>
      <c r="P76" s="16">
        <f t="shared" si="5"/>
        <v>100</v>
      </c>
      <c r="Q76" s="11">
        <v>44</v>
      </c>
      <c r="R76" s="29">
        <v>5</v>
      </c>
      <c r="S76" s="56">
        <v>5</v>
      </c>
      <c r="T76" s="16">
        <f t="shared" si="6"/>
        <v>100</v>
      </c>
      <c r="U76" s="24">
        <v>44</v>
      </c>
      <c r="V76" s="36">
        <v>3</v>
      </c>
      <c r="W76" s="24">
        <v>0</v>
      </c>
      <c r="X76" s="16">
        <f t="shared" si="7"/>
        <v>0</v>
      </c>
      <c r="Y76" s="22"/>
    </row>
    <row r="77" spans="1:40" ht="15.75">
      <c r="A77" s="68"/>
      <c r="B77" s="3" t="s">
        <v>2</v>
      </c>
      <c r="C77" s="42">
        <f>SUM(C47:C76)</f>
        <v>248760</v>
      </c>
      <c r="D77" s="42">
        <f>SUM(D47:D76)</f>
        <v>43384</v>
      </c>
      <c r="E77" s="42">
        <f>SUM(E47:E76)</f>
        <v>6860</v>
      </c>
      <c r="F77" s="42">
        <f>SUM(F47:F76)</f>
        <v>7196</v>
      </c>
      <c r="G77" s="40">
        <f t="shared" si="3"/>
        <v>104.89795918367348</v>
      </c>
      <c r="H77" s="41">
        <f t="shared" ref="H77" si="8">C77+D77+F77</f>
        <v>299340</v>
      </c>
      <c r="I77" s="42">
        <f>SUM(I47:I76)</f>
        <v>295028</v>
      </c>
      <c r="J77" s="15">
        <f t="shared" ref="J77:O77" si="9">SUM(J47:J76)</f>
        <v>7039</v>
      </c>
      <c r="K77" s="15">
        <f t="shared" si="9"/>
        <v>10729</v>
      </c>
      <c r="L77" s="16">
        <f t="shared" si="4"/>
        <v>152.42221906520811</v>
      </c>
      <c r="M77" s="15">
        <f t="shared" si="9"/>
        <v>1496</v>
      </c>
      <c r="N77" s="15">
        <f t="shared" si="9"/>
        <v>320</v>
      </c>
      <c r="O77" s="15">
        <f t="shared" si="9"/>
        <v>197</v>
      </c>
      <c r="P77" s="16">
        <f t="shared" si="5"/>
        <v>61.5625</v>
      </c>
      <c r="Q77" s="12">
        <f>SUM(Q47:Q76)</f>
        <v>1476</v>
      </c>
      <c r="R77" s="12">
        <f>SUM(R47:R76)</f>
        <v>320</v>
      </c>
      <c r="S77" s="12">
        <f>SUM(S47:S76)</f>
        <v>152</v>
      </c>
      <c r="T77" s="16">
        <f t="shared" si="6"/>
        <v>47.5</v>
      </c>
      <c r="U77" s="13">
        <f>SUM(U47:U76)</f>
        <v>1386</v>
      </c>
      <c r="V77" s="13">
        <f>SUM(V47:V76)</f>
        <v>220</v>
      </c>
      <c r="W77" s="13">
        <f>SUM(W47:W76)</f>
        <v>109</v>
      </c>
      <c r="X77" s="16">
        <f>IF(V77&gt;0,W77/V77%,0)</f>
        <v>49.54545454545454</v>
      </c>
      <c r="Y77" s="34"/>
    </row>
    <row r="78" spans="1:4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37.15" customHeight="1">
      <c r="A82" s="5"/>
      <c r="B82" s="30"/>
      <c r="C82" s="162" t="s">
        <v>158</v>
      </c>
      <c r="D82" s="162"/>
      <c r="E82" s="162"/>
      <c r="F82" s="162"/>
      <c r="G82" s="162"/>
      <c r="H82" s="162"/>
      <c r="I82" s="44"/>
      <c r="J82" s="27"/>
      <c r="K82" s="27"/>
      <c r="L82" s="27"/>
      <c r="M82" s="23"/>
      <c r="N82" s="21"/>
      <c r="O82" s="21"/>
      <c r="P82" s="21"/>
      <c r="Q82" s="2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s="96" customFormat="1" ht="30" customHeight="1">
      <c r="A83" s="153" t="s">
        <v>37</v>
      </c>
      <c r="B83" s="153" t="s">
        <v>1</v>
      </c>
      <c r="C83" s="160" t="s">
        <v>45</v>
      </c>
      <c r="D83" s="161"/>
      <c r="E83" s="161"/>
      <c r="F83" s="165" t="s">
        <v>46</v>
      </c>
      <c r="G83" s="165"/>
      <c r="H83" s="165"/>
      <c r="I83" s="28"/>
      <c r="J83" s="98"/>
      <c r="K83" s="28"/>
      <c r="M83" s="157"/>
      <c r="N83" s="157"/>
      <c r="O83" s="99"/>
      <c r="P83" s="99"/>
      <c r="Q83" s="156"/>
      <c r="R83" s="156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</row>
    <row r="84" spans="1:40" s="96" customFormat="1" ht="24.75" customHeight="1">
      <c r="A84" s="155"/>
      <c r="B84" s="155"/>
      <c r="C84" s="100" t="s">
        <v>39</v>
      </c>
      <c r="D84" s="101" t="s">
        <v>44</v>
      </c>
      <c r="E84" s="100" t="s">
        <v>4</v>
      </c>
      <c r="F84" s="101" t="s">
        <v>39</v>
      </c>
      <c r="G84" s="101" t="s">
        <v>44</v>
      </c>
      <c r="H84" s="100" t="s">
        <v>4</v>
      </c>
      <c r="I84" s="102"/>
      <c r="J84" s="103"/>
      <c r="K84" s="102"/>
      <c r="L84" s="99"/>
      <c r="M84" s="157"/>
      <c r="N84" s="157"/>
      <c r="O84" s="99"/>
      <c r="P84" s="99"/>
      <c r="Q84" s="104"/>
      <c r="R84" s="105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I84" s="99"/>
    </row>
    <row r="85" spans="1:40" ht="17.25">
      <c r="A85" s="4">
        <v>1</v>
      </c>
      <c r="B85" s="4">
        <v>2</v>
      </c>
      <c r="C85" s="4">
        <v>3</v>
      </c>
      <c r="D85" s="4">
        <v>4</v>
      </c>
      <c r="E85" s="4">
        <v>5</v>
      </c>
      <c r="F85" s="4">
        <v>6</v>
      </c>
      <c r="G85" s="4">
        <v>7</v>
      </c>
      <c r="H85" s="4">
        <v>8</v>
      </c>
      <c r="I85" s="17"/>
      <c r="J85" s="17"/>
      <c r="K85" s="17"/>
      <c r="L85" s="5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5"/>
    </row>
    <row r="86" spans="1:40" s="113" customFormat="1" ht="18.75">
      <c r="A86" s="106">
        <v>1</v>
      </c>
      <c r="B86" s="107" t="s">
        <v>5</v>
      </c>
      <c r="C86" s="108">
        <v>2800</v>
      </c>
      <c r="D86" s="109">
        <v>1329</v>
      </c>
      <c r="E86" s="110">
        <f t="shared" ref="E86:E116" si="10">D86/C86%</f>
        <v>47.464285714285715</v>
      </c>
      <c r="F86" s="108">
        <v>3360</v>
      </c>
      <c r="G86" s="110">
        <v>1495.9859999999999</v>
      </c>
      <c r="H86" s="109">
        <f t="shared" ref="H86:H116" si="11">G86/F86%</f>
        <v>44.523392857142852</v>
      </c>
      <c r="I86" s="111"/>
      <c r="J86" s="112"/>
      <c r="K86" s="111"/>
      <c r="M86" s="114"/>
      <c r="N86" s="115"/>
      <c r="Q86" s="116"/>
      <c r="R86" s="117"/>
      <c r="AI86" s="117"/>
    </row>
    <row r="87" spans="1:40" s="113" customFormat="1" ht="18.75">
      <c r="A87" s="106">
        <v>2</v>
      </c>
      <c r="B87" s="107" t="s">
        <v>6</v>
      </c>
      <c r="C87" s="108">
        <v>5200</v>
      </c>
      <c r="D87" s="109">
        <v>4097</v>
      </c>
      <c r="E87" s="110">
        <f t="shared" si="10"/>
        <v>78.788461538461533</v>
      </c>
      <c r="F87" s="108">
        <v>7800</v>
      </c>
      <c r="G87" s="110">
        <v>6022.5949600000004</v>
      </c>
      <c r="H87" s="109">
        <f t="shared" si="11"/>
        <v>77.212755897435898</v>
      </c>
      <c r="I87" s="111"/>
      <c r="J87" s="112"/>
      <c r="K87" s="111"/>
      <c r="M87" s="114"/>
      <c r="N87" s="115"/>
      <c r="Q87" s="116"/>
      <c r="R87" s="117"/>
      <c r="AI87" s="117"/>
    </row>
    <row r="88" spans="1:40" s="113" customFormat="1" ht="18.75">
      <c r="A88" s="106">
        <v>3</v>
      </c>
      <c r="B88" s="107" t="s">
        <v>7</v>
      </c>
      <c r="C88" s="108">
        <v>2500</v>
      </c>
      <c r="D88" s="109">
        <v>1313</v>
      </c>
      <c r="E88" s="110">
        <f t="shared" si="10"/>
        <v>52.52</v>
      </c>
      <c r="F88" s="108">
        <v>3750</v>
      </c>
      <c r="G88" s="110">
        <v>1919.3539900000001</v>
      </c>
      <c r="H88" s="109">
        <f t="shared" si="11"/>
        <v>51.18277306666667</v>
      </c>
      <c r="I88" s="111"/>
      <c r="J88" s="112"/>
      <c r="K88" s="111"/>
      <c r="M88" s="114"/>
      <c r="N88" s="115"/>
      <c r="Q88" s="116"/>
      <c r="R88" s="117"/>
      <c r="AI88" s="117"/>
    </row>
    <row r="89" spans="1:40" s="113" customFormat="1" ht="18.75">
      <c r="A89" s="106">
        <v>4</v>
      </c>
      <c r="B89" s="107" t="s">
        <v>8</v>
      </c>
      <c r="C89" s="108">
        <v>4000</v>
      </c>
      <c r="D89" s="109">
        <v>2311</v>
      </c>
      <c r="E89" s="110">
        <f t="shared" si="10"/>
        <v>57.774999999999999</v>
      </c>
      <c r="F89" s="108">
        <v>6000</v>
      </c>
      <c r="G89" s="110">
        <v>3421.1745499999997</v>
      </c>
      <c r="H89" s="109">
        <f t="shared" si="11"/>
        <v>57.019575833333327</v>
      </c>
      <c r="I89" s="111"/>
      <c r="J89" s="112"/>
      <c r="K89" s="111"/>
      <c r="M89" s="114"/>
      <c r="N89" s="115"/>
      <c r="Q89" s="116"/>
      <c r="R89" s="117"/>
      <c r="AI89" s="117"/>
    </row>
    <row r="90" spans="1:40" s="113" customFormat="1" ht="18.75">
      <c r="A90" s="106">
        <v>5</v>
      </c>
      <c r="B90" s="107" t="s">
        <v>36</v>
      </c>
      <c r="C90" s="108">
        <v>2100</v>
      </c>
      <c r="D90" s="109">
        <v>1225</v>
      </c>
      <c r="E90" s="110">
        <f t="shared" si="10"/>
        <v>58.333333333333336</v>
      </c>
      <c r="F90" s="108">
        <v>2730</v>
      </c>
      <c r="G90" s="110">
        <v>1430.8559</v>
      </c>
      <c r="H90" s="109">
        <f t="shared" si="11"/>
        <v>52.412304029304032</v>
      </c>
      <c r="I90" s="111"/>
      <c r="J90" s="112"/>
      <c r="K90" s="111"/>
      <c r="M90" s="114"/>
      <c r="N90" s="115"/>
      <c r="Q90" s="116"/>
      <c r="R90" s="117"/>
      <c r="AI90" s="117"/>
    </row>
    <row r="91" spans="1:40" s="113" customFormat="1" ht="18.75">
      <c r="A91" s="106">
        <v>6</v>
      </c>
      <c r="B91" s="107" t="s">
        <v>9</v>
      </c>
      <c r="C91" s="108">
        <v>800</v>
      </c>
      <c r="D91" s="109">
        <v>629</v>
      </c>
      <c r="E91" s="110">
        <f t="shared" si="10"/>
        <v>78.625</v>
      </c>
      <c r="F91" s="108">
        <v>1200</v>
      </c>
      <c r="G91" s="110">
        <v>838.24090999999999</v>
      </c>
      <c r="H91" s="109">
        <f t="shared" si="11"/>
        <v>69.853409166666665</v>
      </c>
      <c r="I91" s="111"/>
      <c r="J91" s="112"/>
      <c r="K91" s="111"/>
      <c r="M91" s="114"/>
      <c r="N91" s="115"/>
      <c r="Q91" s="116"/>
      <c r="R91" s="117"/>
      <c r="AI91" s="117"/>
    </row>
    <row r="92" spans="1:40" s="113" customFormat="1" ht="18.75">
      <c r="A92" s="106">
        <v>7</v>
      </c>
      <c r="B92" s="107" t="s">
        <v>10</v>
      </c>
      <c r="C92" s="108">
        <v>5000</v>
      </c>
      <c r="D92" s="109">
        <v>3331</v>
      </c>
      <c r="E92" s="110">
        <f t="shared" si="10"/>
        <v>66.62</v>
      </c>
      <c r="F92" s="108">
        <v>7500</v>
      </c>
      <c r="G92" s="110">
        <v>4986.7889999999998</v>
      </c>
      <c r="H92" s="109">
        <f t="shared" si="11"/>
        <v>66.490520000000004</v>
      </c>
      <c r="I92" s="111"/>
      <c r="J92" s="112"/>
      <c r="K92" s="111"/>
      <c r="M92" s="114"/>
      <c r="N92" s="115"/>
      <c r="Q92" s="116"/>
      <c r="R92" s="117"/>
      <c r="AI92" s="117"/>
    </row>
    <row r="93" spans="1:40" s="113" customFormat="1" ht="18.75">
      <c r="A93" s="106">
        <v>8</v>
      </c>
      <c r="B93" s="107" t="s">
        <v>33</v>
      </c>
      <c r="C93" s="108">
        <v>1100</v>
      </c>
      <c r="D93" s="109">
        <v>884</v>
      </c>
      <c r="E93" s="110">
        <f t="shared" si="10"/>
        <v>80.36363636363636</v>
      </c>
      <c r="F93" s="108">
        <v>1100</v>
      </c>
      <c r="G93" s="110">
        <v>890.11</v>
      </c>
      <c r="H93" s="109">
        <f t="shared" si="11"/>
        <v>80.919090909090912</v>
      </c>
      <c r="I93" s="111"/>
      <c r="J93" s="112"/>
      <c r="K93" s="111"/>
      <c r="M93" s="114"/>
      <c r="N93" s="115"/>
      <c r="Q93" s="116"/>
      <c r="R93" s="117"/>
      <c r="AI93" s="117"/>
    </row>
    <row r="94" spans="1:40" s="113" customFormat="1" ht="18.75">
      <c r="A94" s="106">
        <v>9</v>
      </c>
      <c r="B94" s="107" t="s">
        <v>11</v>
      </c>
      <c r="C94" s="108">
        <v>2400</v>
      </c>
      <c r="D94" s="109">
        <v>1437</v>
      </c>
      <c r="E94" s="110">
        <f t="shared" si="10"/>
        <v>59.875</v>
      </c>
      <c r="F94" s="108">
        <v>3120</v>
      </c>
      <c r="G94" s="110">
        <v>1999.4666</v>
      </c>
      <c r="H94" s="109">
        <f t="shared" si="11"/>
        <v>64.085467948717948</v>
      </c>
      <c r="I94" s="111"/>
      <c r="J94" s="112"/>
      <c r="K94" s="111"/>
      <c r="M94" s="114"/>
      <c r="N94" s="115"/>
      <c r="Q94" s="116"/>
      <c r="R94" s="117"/>
      <c r="AI94" s="117"/>
    </row>
    <row r="95" spans="1:40" s="113" customFormat="1" ht="18.75">
      <c r="A95" s="106">
        <v>10</v>
      </c>
      <c r="B95" s="107" t="s">
        <v>12</v>
      </c>
      <c r="C95" s="108">
        <v>1200</v>
      </c>
      <c r="D95" s="109">
        <v>710</v>
      </c>
      <c r="E95" s="110">
        <f t="shared" si="10"/>
        <v>59.166666666666664</v>
      </c>
      <c r="F95" s="108">
        <v>1200</v>
      </c>
      <c r="G95" s="110">
        <v>586.25</v>
      </c>
      <c r="H95" s="109">
        <f t="shared" si="11"/>
        <v>48.854166666666664</v>
      </c>
      <c r="I95" s="111"/>
      <c r="J95" s="112"/>
      <c r="K95" s="111"/>
      <c r="M95" s="114"/>
      <c r="N95" s="115"/>
      <c r="Q95" s="116"/>
      <c r="R95" s="117"/>
      <c r="AI95" s="117"/>
    </row>
    <row r="96" spans="1:40" s="113" customFormat="1" ht="18.75">
      <c r="A96" s="106">
        <v>11</v>
      </c>
      <c r="B96" s="107" t="s">
        <v>13</v>
      </c>
      <c r="C96" s="108">
        <v>2500</v>
      </c>
      <c r="D96" s="109">
        <v>1586</v>
      </c>
      <c r="E96" s="110">
        <f t="shared" si="10"/>
        <v>63.44</v>
      </c>
      <c r="F96" s="108">
        <v>3000</v>
      </c>
      <c r="G96" s="110">
        <v>1740.33</v>
      </c>
      <c r="H96" s="109">
        <f t="shared" si="11"/>
        <v>58.010999999999996</v>
      </c>
      <c r="I96" s="111"/>
      <c r="J96" s="112"/>
      <c r="K96" s="111"/>
      <c r="M96" s="114"/>
      <c r="N96" s="115"/>
      <c r="Q96" s="116"/>
      <c r="R96" s="117"/>
      <c r="AI96" s="117"/>
    </row>
    <row r="97" spans="1:35" s="113" customFormat="1" ht="18.75">
      <c r="A97" s="106">
        <v>12</v>
      </c>
      <c r="B97" s="107" t="s">
        <v>14</v>
      </c>
      <c r="C97" s="108">
        <v>2700</v>
      </c>
      <c r="D97" s="109">
        <v>1350</v>
      </c>
      <c r="E97" s="110">
        <f t="shared" si="10"/>
        <v>50</v>
      </c>
      <c r="F97" s="108">
        <v>3240</v>
      </c>
      <c r="G97" s="110">
        <v>1997.7800699999998</v>
      </c>
      <c r="H97" s="109">
        <f t="shared" si="11"/>
        <v>61.659878703703697</v>
      </c>
      <c r="I97" s="111"/>
      <c r="J97" s="112"/>
      <c r="K97" s="111"/>
      <c r="M97" s="114"/>
      <c r="N97" s="115"/>
      <c r="Q97" s="116"/>
      <c r="R97" s="117"/>
      <c r="AI97" s="117"/>
    </row>
    <row r="98" spans="1:35" s="113" customFormat="1" ht="18.75">
      <c r="A98" s="106">
        <v>13</v>
      </c>
      <c r="B98" s="107" t="s">
        <v>15</v>
      </c>
      <c r="C98" s="108">
        <v>3300</v>
      </c>
      <c r="D98" s="109">
        <v>2416</v>
      </c>
      <c r="E98" s="110">
        <f t="shared" si="10"/>
        <v>73.212121212121218</v>
      </c>
      <c r="F98" s="108">
        <v>4950</v>
      </c>
      <c r="G98" s="110">
        <v>3253.73</v>
      </c>
      <c r="H98" s="109">
        <f t="shared" si="11"/>
        <v>65.731919191919189</v>
      </c>
      <c r="I98" s="111"/>
      <c r="J98" s="112"/>
      <c r="K98" s="111"/>
      <c r="M98" s="114"/>
      <c r="N98" s="115"/>
      <c r="Q98" s="116"/>
      <c r="R98" s="117"/>
      <c r="AI98" s="117"/>
    </row>
    <row r="99" spans="1:35" s="113" customFormat="1" ht="18.75">
      <c r="A99" s="106">
        <v>14</v>
      </c>
      <c r="B99" s="107" t="s">
        <v>16</v>
      </c>
      <c r="C99" s="108">
        <v>1000</v>
      </c>
      <c r="D99" s="109">
        <v>470</v>
      </c>
      <c r="E99" s="110">
        <f t="shared" si="10"/>
        <v>47</v>
      </c>
      <c r="F99" s="108">
        <v>1300</v>
      </c>
      <c r="G99" s="110">
        <v>657.84999999999991</v>
      </c>
      <c r="H99" s="109">
        <f t="shared" si="11"/>
        <v>50.603846153846149</v>
      </c>
      <c r="I99" s="111"/>
      <c r="J99" s="112"/>
      <c r="K99" s="111"/>
      <c r="M99" s="114"/>
      <c r="N99" s="115"/>
      <c r="Q99" s="116"/>
      <c r="R99" s="117"/>
      <c r="AI99" s="117"/>
    </row>
    <row r="100" spans="1:35" s="113" customFormat="1" ht="18.75">
      <c r="A100" s="106">
        <v>15</v>
      </c>
      <c r="B100" s="107" t="s">
        <v>17</v>
      </c>
      <c r="C100" s="108">
        <v>3000</v>
      </c>
      <c r="D100" s="109">
        <v>2059</v>
      </c>
      <c r="E100" s="110">
        <f t="shared" si="10"/>
        <v>68.63333333333334</v>
      </c>
      <c r="F100" s="108">
        <v>3000</v>
      </c>
      <c r="G100" s="110">
        <v>2136.3600100000003</v>
      </c>
      <c r="H100" s="109">
        <f t="shared" si="11"/>
        <v>71.21200033333335</v>
      </c>
      <c r="I100" s="111"/>
      <c r="J100" s="112"/>
      <c r="K100" s="111"/>
      <c r="M100" s="114"/>
      <c r="N100" s="115"/>
      <c r="Q100" s="116"/>
      <c r="R100" s="117"/>
      <c r="AI100" s="117"/>
    </row>
    <row r="101" spans="1:35" s="113" customFormat="1" ht="18.75">
      <c r="A101" s="106">
        <v>16</v>
      </c>
      <c r="B101" s="107" t="s">
        <v>18</v>
      </c>
      <c r="C101" s="108">
        <v>1200</v>
      </c>
      <c r="D101" s="109">
        <v>657</v>
      </c>
      <c r="E101" s="110">
        <f t="shared" si="10"/>
        <v>54.75</v>
      </c>
      <c r="F101" s="108">
        <v>1200</v>
      </c>
      <c r="G101" s="110">
        <v>657.46</v>
      </c>
      <c r="H101" s="109">
        <f t="shared" si="11"/>
        <v>54.788333333333334</v>
      </c>
      <c r="I101" s="111"/>
      <c r="J101" s="112"/>
      <c r="K101" s="111"/>
      <c r="M101" s="114"/>
      <c r="N101" s="115"/>
      <c r="Q101" s="116"/>
      <c r="R101" s="117"/>
      <c r="AI101" s="117"/>
    </row>
    <row r="102" spans="1:35" s="113" customFormat="1" ht="18.75">
      <c r="A102" s="106">
        <v>17</v>
      </c>
      <c r="B102" s="107" t="s">
        <v>19</v>
      </c>
      <c r="C102" s="108">
        <v>2500</v>
      </c>
      <c r="D102" s="109">
        <v>1325</v>
      </c>
      <c r="E102" s="110">
        <f t="shared" si="10"/>
        <v>53</v>
      </c>
      <c r="F102" s="108">
        <v>3000</v>
      </c>
      <c r="G102" s="110">
        <v>1469.864</v>
      </c>
      <c r="H102" s="109">
        <f t="shared" si="11"/>
        <v>48.995466666666665</v>
      </c>
      <c r="I102" s="111"/>
      <c r="J102" s="112"/>
      <c r="K102" s="111"/>
      <c r="M102" s="114"/>
      <c r="N102" s="115"/>
      <c r="Q102" s="116"/>
      <c r="R102" s="117"/>
      <c r="AI102" s="117"/>
    </row>
    <row r="103" spans="1:35" s="113" customFormat="1" ht="18.75">
      <c r="A103" s="106">
        <v>18</v>
      </c>
      <c r="B103" s="107" t="s">
        <v>20</v>
      </c>
      <c r="C103" s="108">
        <v>3900</v>
      </c>
      <c r="D103" s="109">
        <v>2183</v>
      </c>
      <c r="E103" s="110">
        <f t="shared" si="10"/>
        <v>55.974358974358971</v>
      </c>
      <c r="F103" s="108">
        <v>5850</v>
      </c>
      <c r="G103" s="110">
        <v>2864.67</v>
      </c>
      <c r="H103" s="109">
        <f t="shared" si="11"/>
        <v>48.968717948717952</v>
      </c>
      <c r="I103" s="111"/>
      <c r="J103" s="112"/>
      <c r="K103" s="111"/>
      <c r="M103" s="114"/>
      <c r="N103" s="115"/>
      <c r="Q103" s="116"/>
      <c r="R103" s="117"/>
      <c r="AI103" s="117"/>
    </row>
    <row r="104" spans="1:35" s="113" customFormat="1" ht="18.75">
      <c r="A104" s="106">
        <v>19</v>
      </c>
      <c r="B104" s="107" t="s">
        <v>21</v>
      </c>
      <c r="C104" s="108">
        <v>3300</v>
      </c>
      <c r="D104" s="109">
        <v>2281</v>
      </c>
      <c r="E104" s="110">
        <f t="shared" si="10"/>
        <v>69.121212121212125</v>
      </c>
      <c r="F104" s="108">
        <v>3960</v>
      </c>
      <c r="G104" s="110">
        <v>2738.98</v>
      </c>
      <c r="H104" s="109">
        <f t="shared" si="11"/>
        <v>69.166161616161617</v>
      </c>
      <c r="I104" s="111"/>
      <c r="J104" s="112"/>
      <c r="K104" s="111"/>
      <c r="M104" s="114"/>
      <c r="N104" s="115"/>
      <c r="Q104" s="116"/>
      <c r="R104" s="117"/>
      <c r="AI104" s="117"/>
    </row>
    <row r="105" spans="1:35" s="113" customFormat="1" ht="18.75">
      <c r="A105" s="106">
        <v>20</v>
      </c>
      <c r="B105" s="107" t="s">
        <v>22</v>
      </c>
      <c r="C105" s="108">
        <v>2800</v>
      </c>
      <c r="D105" s="109">
        <v>1802</v>
      </c>
      <c r="E105" s="110">
        <f t="shared" si="10"/>
        <v>64.357142857142861</v>
      </c>
      <c r="F105" s="108">
        <v>3640</v>
      </c>
      <c r="G105" s="110">
        <v>2137.4139999999998</v>
      </c>
      <c r="H105" s="109">
        <f t="shared" si="11"/>
        <v>58.72016483516483</v>
      </c>
      <c r="I105" s="111"/>
      <c r="J105" s="112"/>
      <c r="K105" s="111"/>
      <c r="M105" s="114"/>
      <c r="N105" s="115"/>
      <c r="Q105" s="116"/>
      <c r="R105" s="117"/>
      <c r="AI105" s="117"/>
    </row>
    <row r="106" spans="1:35" s="113" customFormat="1" ht="18.75">
      <c r="A106" s="106">
        <v>21</v>
      </c>
      <c r="B106" s="107" t="s">
        <v>23</v>
      </c>
      <c r="C106" s="108">
        <v>1000</v>
      </c>
      <c r="D106" s="109">
        <v>545</v>
      </c>
      <c r="E106" s="110">
        <f t="shared" si="10"/>
        <v>54.5</v>
      </c>
      <c r="F106" s="108">
        <v>1000</v>
      </c>
      <c r="G106" s="110">
        <v>530.97</v>
      </c>
      <c r="H106" s="109">
        <f t="shared" si="11"/>
        <v>53.097000000000001</v>
      </c>
      <c r="I106" s="111"/>
      <c r="J106" s="112"/>
      <c r="K106" s="111"/>
      <c r="M106" s="114"/>
      <c r="N106" s="115"/>
      <c r="Q106" s="116"/>
      <c r="R106" s="117"/>
      <c r="AI106" s="117"/>
    </row>
    <row r="107" spans="1:35" s="113" customFormat="1" ht="18.75">
      <c r="A107" s="106">
        <v>22</v>
      </c>
      <c r="B107" s="107" t="s">
        <v>24</v>
      </c>
      <c r="C107" s="108">
        <v>4500</v>
      </c>
      <c r="D107" s="109">
        <v>3510</v>
      </c>
      <c r="E107" s="110">
        <f t="shared" si="10"/>
        <v>78</v>
      </c>
      <c r="F107" s="108">
        <v>5400</v>
      </c>
      <c r="G107" s="110">
        <v>3905.9549999999999</v>
      </c>
      <c r="H107" s="109">
        <f t="shared" si="11"/>
        <v>72.332499999999996</v>
      </c>
      <c r="I107" s="111"/>
      <c r="J107" s="112"/>
      <c r="K107" s="111"/>
      <c r="M107" s="114"/>
      <c r="N107" s="115"/>
      <c r="Q107" s="116"/>
      <c r="R107" s="117"/>
      <c r="AI107" s="117"/>
    </row>
    <row r="108" spans="1:35" s="113" customFormat="1" ht="18.75">
      <c r="A108" s="106">
        <v>23</v>
      </c>
      <c r="B108" s="107" t="s">
        <v>25</v>
      </c>
      <c r="C108" s="108">
        <v>1900</v>
      </c>
      <c r="D108" s="109">
        <v>1135</v>
      </c>
      <c r="E108" s="110">
        <f t="shared" si="10"/>
        <v>59.736842105263158</v>
      </c>
      <c r="F108" s="108">
        <v>2470</v>
      </c>
      <c r="G108" s="110">
        <v>1265.5576599999999</v>
      </c>
      <c r="H108" s="109">
        <f t="shared" si="11"/>
        <v>51.237152226720646</v>
      </c>
      <c r="I108" s="111"/>
      <c r="J108" s="112"/>
      <c r="K108" s="111"/>
      <c r="M108" s="114"/>
      <c r="N108" s="115"/>
      <c r="Q108" s="116"/>
      <c r="R108" s="117"/>
      <c r="AI108" s="117"/>
    </row>
    <row r="109" spans="1:35" s="113" customFormat="1" ht="18.75">
      <c r="A109" s="106">
        <v>24</v>
      </c>
      <c r="B109" s="107" t="s">
        <v>26</v>
      </c>
      <c r="C109" s="108">
        <v>2600</v>
      </c>
      <c r="D109" s="109">
        <v>1783</v>
      </c>
      <c r="E109" s="110">
        <f t="shared" si="10"/>
        <v>68.57692307692308</v>
      </c>
      <c r="F109" s="108">
        <v>3120</v>
      </c>
      <c r="G109" s="110">
        <v>2149.79</v>
      </c>
      <c r="H109" s="109">
        <f t="shared" si="11"/>
        <v>68.903525641025638</v>
      </c>
      <c r="I109" s="111"/>
      <c r="J109" s="112"/>
      <c r="K109" s="111"/>
      <c r="M109" s="114"/>
      <c r="N109" s="115"/>
      <c r="Q109" s="116"/>
      <c r="R109" s="117"/>
      <c r="AI109" s="117"/>
    </row>
    <row r="110" spans="1:35" s="113" customFormat="1" ht="18.75">
      <c r="A110" s="106">
        <v>25</v>
      </c>
      <c r="B110" s="107" t="s">
        <v>32</v>
      </c>
      <c r="C110" s="108">
        <v>1000</v>
      </c>
      <c r="D110" s="109">
        <v>542</v>
      </c>
      <c r="E110" s="110">
        <f t="shared" si="10"/>
        <v>54.2</v>
      </c>
      <c r="F110" s="108">
        <v>1000</v>
      </c>
      <c r="G110" s="110">
        <v>471.63</v>
      </c>
      <c r="H110" s="109">
        <f t="shared" si="11"/>
        <v>47.162999999999997</v>
      </c>
      <c r="I110" s="111"/>
      <c r="J110" s="112"/>
      <c r="K110" s="111"/>
      <c r="M110" s="114"/>
      <c r="N110" s="115"/>
      <c r="Q110" s="116"/>
      <c r="R110" s="117"/>
      <c r="AI110" s="117"/>
    </row>
    <row r="111" spans="1:35" s="113" customFormat="1" ht="18.75">
      <c r="A111" s="106">
        <v>26</v>
      </c>
      <c r="B111" s="107" t="s">
        <v>27</v>
      </c>
      <c r="C111" s="118">
        <v>2900</v>
      </c>
      <c r="D111" s="109">
        <v>1540</v>
      </c>
      <c r="E111" s="119">
        <f t="shared" si="10"/>
        <v>53.103448275862071</v>
      </c>
      <c r="F111" s="118">
        <v>4350</v>
      </c>
      <c r="G111" s="110">
        <v>2286.63</v>
      </c>
      <c r="H111" s="132">
        <f t="shared" si="11"/>
        <v>52.566206896551726</v>
      </c>
      <c r="I111" s="120"/>
      <c r="J111" s="121"/>
      <c r="K111" s="120"/>
      <c r="M111" s="114"/>
      <c r="N111" s="115"/>
      <c r="Q111" s="116"/>
      <c r="R111" s="117"/>
    </row>
    <row r="112" spans="1:35" s="113" customFormat="1" ht="18.75">
      <c r="A112" s="106">
        <v>27</v>
      </c>
      <c r="B112" s="107" t="s">
        <v>28</v>
      </c>
      <c r="C112" s="108">
        <v>1700</v>
      </c>
      <c r="D112" s="109">
        <v>871</v>
      </c>
      <c r="E112" s="110">
        <f t="shared" si="10"/>
        <v>51.235294117647058</v>
      </c>
      <c r="F112" s="108">
        <v>1700</v>
      </c>
      <c r="G112" s="110">
        <v>962.43000000000006</v>
      </c>
      <c r="H112" s="109">
        <f t="shared" si="11"/>
        <v>56.613529411764709</v>
      </c>
      <c r="I112" s="111"/>
      <c r="J112" s="112"/>
      <c r="K112" s="111"/>
      <c r="M112" s="114"/>
      <c r="N112" s="115"/>
      <c r="Q112" s="116"/>
      <c r="R112" s="117"/>
    </row>
    <row r="113" spans="1:18" s="113" customFormat="1" ht="18.75">
      <c r="A113" s="106">
        <v>28</v>
      </c>
      <c r="B113" s="107" t="s">
        <v>29</v>
      </c>
      <c r="C113" s="108">
        <v>2000</v>
      </c>
      <c r="D113" s="109">
        <v>1098</v>
      </c>
      <c r="E113" s="110">
        <f t="shared" si="10"/>
        <v>54.9</v>
      </c>
      <c r="F113" s="108">
        <v>2000</v>
      </c>
      <c r="G113" s="110">
        <v>1034.5509999999999</v>
      </c>
      <c r="H113" s="109">
        <f t="shared" si="11"/>
        <v>51.727549999999994</v>
      </c>
      <c r="I113" s="111"/>
      <c r="J113" s="112"/>
      <c r="K113" s="111"/>
      <c r="M113" s="114"/>
      <c r="N113" s="115"/>
      <c r="Q113" s="116"/>
      <c r="R113" s="117"/>
    </row>
    <row r="114" spans="1:18" s="113" customFormat="1" ht="18.75">
      <c r="A114" s="106">
        <v>29</v>
      </c>
      <c r="B114" s="107" t="s">
        <v>31</v>
      </c>
      <c r="C114" s="108">
        <v>1200</v>
      </c>
      <c r="D114" s="109">
        <v>830</v>
      </c>
      <c r="E114" s="110">
        <f t="shared" si="10"/>
        <v>69.166666666666671</v>
      </c>
      <c r="F114" s="108">
        <v>1800</v>
      </c>
      <c r="G114" s="110">
        <v>1212.51</v>
      </c>
      <c r="H114" s="109">
        <f t="shared" si="11"/>
        <v>67.361666666666665</v>
      </c>
      <c r="I114" s="111"/>
      <c r="J114" s="112"/>
      <c r="K114" s="111"/>
      <c r="M114" s="114"/>
      <c r="N114" s="115"/>
      <c r="Q114" s="116"/>
      <c r="R114" s="117"/>
    </row>
    <row r="115" spans="1:18" s="113" customFormat="1" ht="18.75">
      <c r="A115" s="106">
        <v>30</v>
      </c>
      <c r="B115" s="107" t="s">
        <v>30</v>
      </c>
      <c r="C115" s="108">
        <v>2900</v>
      </c>
      <c r="D115" s="109">
        <v>2604</v>
      </c>
      <c r="E115" s="110">
        <f t="shared" si="10"/>
        <v>89.793103448275858</v>
      </c>
      <c r="F115" s="108">
        <v>2900</v>
      </c>
      <c r="G115" s="110">
        <v>2493.84</v>
      </c>
      <c r="H115" s="109">
        <f t="shared" si="11"/>
        <v>85.994482758620691</v>
      </c>
      <c r="I115" s="111"/>
      <c r="J115" s="112"/>
      <c r="K115" s="111"/>
      <c r="M115" s="114"/>
      <c r="N115" s="115"/>
      <c r="Q115" s="116"/>
      <c r="R115" s="117"/>
    </row>
    <row r="116" spans="1:18" s="113" customFormat="1" ht="18.75">
      <c r="A116" s="122"/>
      <c r="B116" s="123" t="s">
        <v>2</v>
      </c>
      <c r="C116" s="124">
        <v>75000</v>
      </c>
      <c r="D116" s="125">
        <f>SUM(D86:D115)</f>
        <v>47853</v>
      </c>
      <c r="E116" s="126">
        <f t="shared" si="10"/>
        <v>63.804000000000002</v>
      </c>
      <c r="F116" s="127">
        <f>SUM(F86:F115)</f>
        <v>96640</v>
      </c>
      <c r="G116" s="126">
        <f>SUM(G86:G115)</f>
        <v>59559.123649999994</v>
      </c>
      <c r="H116" s="125">
        <f t="shared" si="11"/>
        <v>61.629887882864232</v>
      </c>
      <c r="I116" s="111"/>
      <c r="J116" s="128"/>
      <c r="K116" s="111"/>
      <c r="M116" s="129"/>
      <c r="N116" s="130"/>
      <c r="Q116" s="131"/>
      <c r="R116" s="117"/>
    </row>
  </sheetData>
  <mergeCells count="26">
    <mergeCell ref="H4:I4"/>
    <mergeCell ref="A2:I2"/>
    <mergeCell ref="A83:A84"/>
    <mergeCell ref="B83:B84"/>
    <mergeCell ref="C83:E83"/>
    <mergeCell ref="C82:H82"/>
    <mergeCell ref="C44:I44"/>
    <mergeCell ref="F83:H83"/>
    <mergeCell ref="B4:B7"/>
    <mergeCell ref="A4:A7"/>
    <mergeCell ref="D4:D7"/>
    <mergeCell ref="F4:F7"/>
    <mergeCell ref="E4:E7"/>
    <mergeCell ref="C4:C7"/>
    <mergeCell ref="G4:G7"/>
    <mergeCell ref="H5:H7"/>
    <mergeCell ref="Q83:R83"/>
    <mergeCell ref="N83:N84"/>
    <mergeCell ref="M83:M84"/>
    <mergeCell ref="Q44:T44"/>
    <mergeCell ref="M44:P44"/>
    <mergeCell ref="A44:A45"/>
    <mergeCell ref="B44:B45"/>
    <mergeCell ref="U44:X44"/>
    <mergeCell ref="I5:I7"/>
    <mergeCell ref="J44:L44"/>
  </mergeCells>
  <pageMargins left="1.59" right="0.17" top="1.17" bottom="0.06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2"/>
  <sheetViews>
    <sheetView workbookViewId="0">
      <pane xSplit="3" ySplit="3" topLeftCell="D32" activePane="bottomRight" state="frozen"/>
      <selection pane="topRight" activeCell="D1" sqref="D1"/>
      <selection pane="bottomLeft" activeCell="A4" sqref="A4"/>
      <selection pane="bottomRight" activeCell="E32" sqref="E32"/>
    </sheetView>
  </sheetViews>
  <sheetFormatPr defaultRowHeight="12.75"/>
  <cols>
    <col min="1" max="1" width="15.28515625" customWidth="1"/>
    <col min="2" max="2" width="13.7109375" customWidth="1"/>
    <col min="3" max="3" width="20.140625" bestFit="1" customWidth="1"/>
    <col min="4" max="4" width="14.28515625" customWidth="1"/>
    <col min="5" max="5" width="12.28515625" customWidth="1"/>
    <col min="6" max="6" width="15.7109375" customWidth="1"/>
    <col min="7" max="7" width="14.7109375" customWidth="1"/>
    <col min="8" max="8" width="10.140625" customWidth="1"/>
    <col min="9" max="9" width="14.85546875" customWidth="1"/>
    <col min="10" max="10" width="13.42578125" customWidth="1"/>
    <col min="11" max="11" width="11.140625" customWidth="1"/>
    <col min="12" max="12" width="9.7109375" customWidth="1"/>
    <col min="13" max="13" width="15.140625" customWidth="1"/>
    <col min="15" max="15" width="11.85546875" customWidth="1"/>
    <col min="16" max="16" width="12.85546875" customWidth="1"/>
    <col min="17" max="17" width="14.140625" customWidth="1"/>
    <col min="18" max="18" width="13.7109375" customWidth="1"/>
    <col min="19" max="19" width="11.7109375" customWidth="1"/>
    <col min="20" max="20" width="15.140625" customWidth="1"/>
  </cols>
  <sheetData>
    <row r="1" spans="1:20" ht="12.75" customHeight="1">
      <c r="A1" s="169"/>
      <c r="B1" s="170"/>
      <c r="C1" s="172"/>
      <c r="D1" s="175" t="s">
        <v>61</v>
      </c>
      <c r="E1" s="175"/>
      <c r="F1" s="176" t="s">
        <v>62</v>
      </c>
      <c r="G1" s="176"/>
      <c r="H1" s="176"/>
      <c r="I1" s="176"/>
      <c r="J1" s="176"/>
      <c r="K1" s="177" t="s">
        <v>63</v>
      </c>
      <c r="L1" s="177"/>
      <c r="M1" s="177"/>
      <c r="N1" s="177"/>
      <c r="O1" s="174" t="s">
        <v>64</v>
      </c>
      <c r="P1" s="174"/>
      <c r="Q1" s="174"/>
      <c r="R1" s="174" t="s">
        <v>65</v>
      </c>
      <c r="S1" s="174"/>
      <c r="T1" s="174"/>
    </row>
    <row r="2" spans="1:20" ht="22.5" customHeight="1">
      <c r="A2" s="169"/>
      <c r="B2" s="171"/>
      <c r="C2" s="173"/>
      <c r="D2" s="175"/>
      <c r="E2" s="175"/>
      <c r="F2" s="176"/>
      <c r="G2" s="176"/>
      <c r="H2" s="176"/>
      <c r="I2" s="176"/>
      <c r="J2" s="176"/>
      <c r="K2" s="177"/>
      <c r="L2" s="177"/>
      <c r="M2" s="177"/>
      <c r="N2" s="177"/>
      <c r="O2" s="174"/>
      <c r="P2" s="174"/>
      <c r="Q2" s="174"/>
      <c r="R2" s="174"/>
      <c r="S2" s="174"/>
      <c r="T2" s="174"/>
    </row>
    <row r="3" spans="1:20" ht="110.25">
      <c r="A3" s="43" t="s">
        <v>58</v>
      </c>
      <c r="B3" s="55" t="s">
        <v>59</v>
      </c>
      <c r="C3" s="54" t="s">
        <v>60</v>
      </c>
      <c r="D3" s="45" t="s">
        <v>104</v>
      </c>
      <c r="E3" s="46" t="s">
        <v>105</v>
      </c>
      <c r="F3" s="45" t="s">
        <v>66</v>
      </c>
      <c r="G3" s="46" t="s">
        <v>106</v>
      </c>
      <c r="H3" s="45" t="s">
        <v>107</v>
      </c>
      <c r="I3" s="45" t="s">
        <v>108</v>
      </c>
      <c r="J3" s="47" t="s">
        <v>109</v>
      </c>
      <c r="K3" s="47" t="s">
        <v>110</v>
      </c>
      <c r="L3" s="47" t="s">
        <v>67</v>
      </c>
      <c r="M3" s="47" t="s">
        <v>68</v>
      </c>
      <c r="N3" s="47" t="s">
        <v>69</v>
      </c>
      <c r="O3" s="45" t="s">
        <v>111</v>
      </c>
      <c r="P3" s="47" t="s">
        <v>112</v>
      </c>
      <c r="Q3" s="47" t="s">
        <v>113</v>
      </c>
      <c r="R3" s="45" t="s">
        <v>114</v>
      </c>
      <c r="S3" s="45" t="s">
        <v>115</v>
      </c>
      <c r="T3" s="45" t="s">
        <v>116</v>
      </c>
    </row>
    <row r="4" spans="1:20">
      <c r="A4" t="s">
        <v>51</v>
      </c>
      <c r="B4" s="48" t="s">
        <v>70</v>
      </c>
      <c r="C4" s="49" t="s">
        <v>71</v>
      </c>
      <c r="D4" s="72">
        <f>[1]Livelihoods!D4</f>
        <v>242</v>
      </c>
      <c r="E4" s="72">
        <f>[1]Livelihoods!E4</f>
        <v>19608</v>
      </c>
      <c r="F4" s="72">
        <f>[1]Livelihoods!F4</f>
        <v>0</v>
      </c>
      <c r="G4" s="72">
        <f>[1]Livelihoods!G4</f>
        <v>0</v>
      </c>
      <c r="H4" s="72">
        <f>[1]Livelihoods!H4</f>
        <v>0</v>
      </c>
      <c r="I4" s="72">
        <f>[1]Livelihoods!I4</f>
        <v>0</v>
      </c>
      <c r="J4" s="72">
        <f>[1]Livelihoods!J4</f>
        <v>0</v>
      </c>
      <c r="K4" s="72">
        <f>[1]Livelihoods!K4</f>
        <v>0</v>
      </c>
      <c r="L4" s="72">
        <f>[1]Livelihoods!L4</f>
        <v>0</v>
      </c>
      <c r="M4" s="73">
        <f>[1]Livelihoods!M4</f>
        <v>0</v>
      </c>
      <c r="N4" s="72">
        <f>[1]Livelihoods!N4</f>
        <v>0</v>
      </c>
      <c r="O4" s="72">
        <f>[1]Livelihoods!O4</f>
        <v>0</v>
      </c>
      <c r="P4" s="72">
        <f>[1]Livelihoods!P4</f>
        <v>0</v>
      </c>
      <c r="Q4" s="73">
        <f>[1]Livelihoods!Q4</f>
        <v>0</v>
      </c>
      <c r="R4" s="72">
        <f>[1]Livelihoods!R4</f>
        <v>0</v>
      </c>
      <c r="S4" s="72">
        <f>[1]Livelihoods!S4</f>
        <v>0</v>
      </c>
      <c r="T4" s="72">
        <f>[1]Livelihoods!T4</f>
        <v>0</v>
      </c>
    </row>
    <row r="5" spans="1:20">
      <c r="A5" t="s">
        <v>51</v>
      </c>
      <c r="B5" s="48" t="s">
        <v>70</v>
      </c>
      <c r="C5" s="49" t="s">
        <v>72</v>
      </c>
      <c r="D5" s="72">
        <f>[1]Livelihoods!D5</f>
        <v>30</v>
      </c>
      <c r="E5" s="72">
        <f>[1]Livelihoods!E5</f>
        <v>1575</v>
      </c>
      <c r="F5" s="72">
        <f>[1]Livelihoods!F5</f>
        <v>0</v>
      </c>
      <c r="G5" s="72">
        <f>[1]Livelihoods!G5</f>
        <v>0</v>
      </c>
      <c r="H5" s="72">
        <f>[1]Livelihoods!H5</f>
        <v>0</v>
      </c>
      <c r="I5" s="72">
        <f>[1]Livelihoods!I5</f>
        <v>0</v>
      </c>
      <c r="J5" s="72">
        <f>[1]Livelihoods!J5</f>
        <v>0</v>
      </c>
      <c r="K5" s="72">
        <f>[1]Livelihoods!K5</f>
        <v>0</v>
      </c>
      <c r="L5" s="72">
        <f>[1]Livelihoods!L5</f>
        <v>0</v>
      </c>
      <c r="M5" s="73">
        <f>[1]Livelihoods!M5</f>
        <v>0</v>
      </c>
      <c r="N5" s="72">
        <f>[1]Livelihoods!N5</f>
        <v>0</v>
      </c>
      <c r="O5" s="72">
        <f>[1]Livelihoods!O5</f>
        <v>0</v>
      </c>
      <c r="P5" s="72">
        <f>[1]Livelihoods!P5</f>
        <v>0</v>
      </c>
      <c r="Q5" s="73">
        <f>[1]Livelihoods!Q5</f>
        <v>0</v>
      </c>
      <c r="R5" s="72">
        <f>[1]Livelihoods!R5</f>
        <v>0</v>
      </c>
      <c r="S5" s="72">
        <f>[1]Livelihoods!S5</f>
        <v>0</v>
      </c>
      <c r="T5" s="72">
        <f>[1]Livelihoods!T5</f>
        <v>0</v>
      </c>
    </row>
    <row r="6" spans="1:20">
      <c r="A6" t="s">
        <v>51</v>
      </c>
      <c r="B6" s="48" t="s">
        <v>70</v>
      </c>
      <c r="C6" s="49" t="s">
        <v>73</v>
      </c>
      <c r="D6" s="72">
        <f>[1]Livelihoods!D6</f>
        <v>11</v>
      </c>
      <c r="E6" s="72">
        <f>[1]Livelihoods!E6</f>
        <v>485</v>
      </c>
      <c r="F6" s="72">
        <f>[1]Livelihoods!F6</f>
        <v>0</v>
      </c>
      <c r="G6" s="72">
        <f>[1]Livelihoods!G6</f>
        <v>0</v>
      </c>
      <c r="H6" s="72">
        <f>[1]Livelihoods!H6</f>
        <v>0</v>
      </c>
      <c r="I6" s="72">
        <f>[1]Livelihoods!I6</f>
        <v>0</v>
      </c>
      <c r="J6" s="72">
        <f>[1]Livelihoods!J6</f>
        <v>0</v>
      </c>
      <c r="K6" s="72">
        <f>[1]Livelihoods!K6</f>
        <v>0</v>
      </c>
      <c r="L6" s="72">
        <f>[1]Livelihoods!L6</f>
        <v>0</v>
      </c>
      <c r="M6" s="73">
        <f>[1]Livelihoods!M6</f>
        <v>0</v>
      </c>
      <c r="N6" s="72">
        <f>[1]Livelihoods!N6</f>
        <v>0</v>
      </c>
      <c r="O6" s="72">
        <f>[1]Livelihoods!O6</f>
        <v>0</v>
      </c>
      <c r="P6" s="72">
        <f>[1]Livelihoods!P6</f>
        <v>0</v>
      </c>
      <c r="Q6" s="73">
        <f>[1]Livelihoods!Q6</f>
        <v>0</v>
      </c>
      <c r="R6" s="72">
        <f>[1]Livelihoods!R6</f>
        <v>0</v>
      </c>
      <c r="S6" s="72">
        <f>[1]Livelihoods!S6</f>
        <v>0</v>
      </c>
      <c r="T6" s="72">
        <f>[1]Livelihoods!T6</f>
        <v>0</v>
      </c>
    </row>
    <row r="7" spans="1:20">
      <c r="A7" t="s">
        <v>51</v>
      </c>
      <c r="B7" s="48" t="s">
        <v>74</v>
      </c>
      <c r="C7" s="49" t="s">
        <v>71</v>
      </c>
      <c r="D7" s="72">
        <f>[1]Livelihoods!D7</f>
        <v>11</v>
      </c>
      <c r="E7" s="72">
        <f>[1]Livelihoods!E7</f>
        <v>637</v>
      </c>
      <c r="F7" s="72">
        <f>[1]Livelihoods!F7</f>
        <v>0</v>
      </c>
      <c r="G7" s="72">
        <f>[1]Livelihoods!G7</f>
        <v>0</v>
      </c>
      <c r="H7" s="72">
        <f>[1]Livelihoods!H7</f>
        <v>0</v>
      </c>
      <c r="I7" s="72">
        <f>[1]Livelihoods!I7</f>
        <v>0</v>
      </c>
      <c r="J7" s="72">
        <f>[1]Livelihoods!J7</f>
        <v>0</v>
      </c>
      <c r="K7" s="72">
        <f>[1]Livelihoods!K7</f>
        <v>0</v>
      </c>
      <c r="L7" s="72">
        <f>[1]Livelihoods!L7</f>
        <v>0</v>
      </c>
      <c r="M7" s="50">
        <f>[1]Livelihoods!M7</f>
        <v>0</v>
      </c>
      <c r="N7" s="72">
        <f>[1]Livelihoods!N7</f>
        <v>0</v>
      </c>
      <c r="O7" s="72">
        <f>[1]Livelihoods!O7</f>
        <v>0</v>
      </c>
      <c r="P7" s="72">
        <f>[1]Livelihoods!P7</f>
        <v>0</v>
      </c>
      <c r="Q7" s="50">
        <f>[1]Livelihoods!Q7</f>
        <v>0</v>
      </c>
      <c r="R7" s="72">
        <f>[1]Livelihoods!R7</f>
        <v>0</v>
      </c>
      <c r="S7" s="72">
        <f>[1]Livelihoods!S7</f>
        <v>0</v>
      </c>
      <c r="T7" s="72">
        <f>[1]Livelihoods!T7</f>
        <v>0</v>
      </c>
    </row>
    <row r="8" spans="1:20">
      <c r="A8" t="s">
        <v>51</v>
      </c>
      <c r="B8" s="48" t="s">
        <v>74</v>
      </c>
      <c r="C8" s="49" t="s">
        <v>72</v>
      </c>
      <c r="D8" s="72">
        <f>[1]Livelihoods!D8</f>
        <v>0</v>
      </c>
      <c r="E8" s="72">
        <f>[1]Livelihoods!E8</f>
        <v>0</v>
      </c>
      <c r="F8" s="72">
        <f>[1]Livelihoods!F8</f>
        <v>0</v>
      </c>
      <c r="G8" s="72">
        <f>[1]Livelihoods!G8</f>
        <v>0</v>
      </c>
      <c r="H8" s="72">
        <f>[1]Livelihoods!H8</f>
        <v>0</v>
      </c>
      <c r="I8" s="72">
        <f>[1]Livelihoods!I8</f>
        <v>0</v>
      </c>
      <c r="J8" s="72">
        <f>[1]Livelihoods!J8</f>
        <v>0</v>
      </c>
      <c r="K8" s="72">
        <f>[1]Livelihoods!K8</f>
        <v>0</v>
      </c>
      <c r="L8" s="72">
        <f>[1]Livelihoods!L8</f>
        <v>0</v>
      </c>
      <c r="M8" s="50">
        <f>[1]Livelihoods!M8</f>
        <v>0</v>
      </c>
      <c r="N8" s="72">
        <f>[1]Livelihoods!N8</f>
        <v>0</v>
      </c>
      <c r="O8" s="72">
        <f>[1]Livelihoods!O8</f>
        <v>0</v>
      </c>
      <c r="P8" s="72">
        <f>[1]Livelihoods!P8</f>
        <v>0</v>
      </c>
      <c r="Q8" s="50">
        <f>[1]Livelihoods!Q8</f>
        <v>0</v>
      </c>
      <c r="R8" s="72">
        <f>[1]Livelihoods!R8</f>
        <v>0</v>
      </c>
      <c r="S8" s="72">
        <f>[1]Livelihoods!S8</f>
        <v>0</v>
      </c>
      <c r="T8" s="72">
        <f>[1]Livelihoods!T8</f>
        <v>0</v>
      </c>
    </row>
    <row r="9" spans="1:20">
      <c r="A9" t="s">
        <v>51</v>
      </c>
      <c r="B9" s="48" t="s">
        <v>74</v>
      </c>
      <c r="C9" s="49" t="s">
        <v>73</v>
      </c>
      <c r="D9" s="72">
        <f>[1]Livelihoods!D9</f>
        <v>5</v>
      </c>
      <c r="E9" s="72">
        <f>[1]Livelihoods!E9</f>
        <v>272</v>
      </c>
      <c r="F9" s="72">
        <f>[1]Livelihoods!F9</f>
        <v>0</v>
      </c>
      <c r="G9" s="72">
        <f>[1]Livelihoods!G9</f>
        <v>0</v>
      </c>
      <c r="H9" s="72">
        <f>[1]Livelihoods!H9</f>
        <v>0</v>
      </c>
      <c r="I9" s="72">
        <f>[1]Livelihoods!I9</f>
        <v>0</v>
      </c>
      <c r="J9" s="72">
        <f>[1]Livelihoods!J9</f>
        <v>0</v>
      </c>
      <c r="K9" s="72">
        <f>[1]Livelihoods!K9</f>
        <v>0</v>
      </c>
      <c r="L9" s="72">
        <f>[1]Livelihoods!L9</f>
        <v>0</v>
      </c>
      <c r="M9" s="50">
        <f>[1]Livelihoods!M9</f>
        <v>0</v>
      </c>
      <c r="N9" s="72">
        <f>[1]Livelihoods!N9</f>
        <v>0</v>
      </c>
      <c r="O9" s="72">
        <f>[1]Livelihoods!O9</f>
        <v>0</v>
      </c>
      <c r="P9" s="72">
        <f>[1]Livelihoods!P9</f>
        <v>0</v>
      </c>
      <c r="Q9" s="50">
        <f>[1]Livelihoods!Q9</f>
        <v>0</v>
      </c>
      <c r="R9" s="72">
        <f>[1]Livelihoods!R9</f>
        <v>0</v>
      </c>
      <c r="S9" s="72">
        <f>[1]Livelihoods!S9</f>
        <v>0</v>
      </c>
      <c r="T9" s="72">
        <f>[1]Livelihoods!T9</f>
        <v>0</v>
      </c>
    </row>
    <row r="10" spans="1:20">
      <c r="A10" t="s">
        <v>51</v>
      </c>
      <c r="B10" s="48" t="s">
        <v>75</v>
      </c>
      <c r="C10" s="49" t="s">
        <v>71</v>
      </c>
      <c r="D10" s="72">
        <f>[1]Livelihoods!D10</f>
        <v>153</v>
      </c>
      <c r="E10" s="72">
        <f>[1]Livelihoods!E10</f>
        <v>8627</v>
      </c>
      <c r="F10" s="72">
        <f>[1]Livelihoods!F10</f>
        <v>0</v>
      </c>
      <c r="G10" s="72">
        <f>[1]Livelihoods!G10</f>
        <v>0</v>
      </c>
      <c r="H10" s="72">
        <f>[1]Livelihoods!H10</f>
        <v>0</v>
      </c>
      <c r="I10" s="72">
        <f>[1]Livelihoods!I10</f>
        <v>0</v>
      </c>
      <c r="J10" s="72">
        <f>[1]Livelihoods!J10</f>
        <v>0</v>
      </c>
      <c r="K10" s="72">
        <f>[1]Livelihoods!K10</f>
        <v>0</v>
      </c>
      <c r="L10" s="72">
        <f>[1]Livelihoods!L10</f>
        <v>0</v>
      </c>
      <c r="M10" s="72">
        <f>[1]Livelihoods!M10</f>
        <v>0</v>
      </c>
      <c r="N10" s="72">
        <f>[1]Livelihoods!N10</f>
        <v>0</v>
      </c>
      <c r="O10" s="72">
        <f>[1]Livelihoods!O10</f>
        <v>0</v>
      </c>
      <c r="P10" s="72">
        <f>[1]Livelihoods!P10</f>
        <v>0</v>
      </c>
      <c r="Q10" s="72">
        <f>[1]Livelihoods!Q10</f>
        <v>0</v>
      </c>
      <c r="R10" s="72">
        <f>[1]Livelihoods!R10</f>
        <v>0</v>
      </c>
      <c r="S10" s="72">
        <f>[1]Livelihoods!S10</f>
        <v>0</v>
      </c>
      <c r="T10" s="72">
        <f>[1]Livelihoods!T10</f>
        <v>0</v>
      </c>
    </row>
    <row r="11" spans="1:20">
      <c r="A11" t="s">
        <v>51</v>
      </c>
      <c r="B11" s="48" t="s">
        <v>75</v>
      </c>
      <c r="C11" s="49" t="s">
        <v>72</v>
      </c>
      <c r="D11" s="72">
        <f>[1]Livelihoods!D11</f>
        <v>0</v>
      </c>
      <c r="E11" s="72">
        <f>[1]Livelihoods!E11</f>
        <v>0</v>
      </c>
      <c r="F11" s="72">
        <f>[1]Livelihoods!F11</f>
        <v>0</v>
      </c>
      <c r="G11" s="72">
        <f>[1]Livelihoods!G11</f>
        <v>0</v>
      </c>
      <c r="H11" s="72">
        <f>[1]Livelihoods!H11</f>
        <v>0</v>
      </c>
      <c r="I11" s="72">
        <f>[1]Livelihoods!I11</f>
        <v>0</v>
      </c>
      <c r="J11" s="72">
        <f>[1]Livelihoods!J11</f>
        <v>0</v>
      </c>
      <c r="K11" s="72">
        <f>[1]Livelihoods!K11</f>
        <v>0</v>
      </c>
      <c r="L11" s="72">
        <f>[1]Livelihoods!L11</f>
        <v>0</v>
      </c>
      <c r="M11" s="72">
        <f>[1]Livelihoods!M11</f>
        <v>0</v>
      </c>
      <c r="N11" s="72">
        <f>[1]Livelihoods!N11</f>
        <v>0</v>
      </c>
      <c r="O11" s="72">
        <f>[1]Livelihoods!O11</f>
        <v>0</v>
      </c>
      <c r="P11" s="72">
        <f>[1]Livelihoods!P11</f>
        <v>0</v>
      </c>
      <c r="Q11" s="72">
        <f>[1]Livelihoods!Q11</f>
        <v>0</v>
      </c>
      <c r="R11" s="72">
        <f>[1]Livelihoods!R11</f>
        <v>0</v>
      </c>
      <c r="S11" s="72">
        <f>[1]Livelihoods!S11</f>
        <v>0</v>
      </c>
      <c r="T11" s="72">
        <f>[1]Livelihoods!T11</f>
        <v>0</v>
      </c>
    </row>
    <row r="12" spans="1:20">
      <c r="A12" t="s">
        <v>51</v>
      </c>
      <c r="B12" s="48" t="s">
        <v>75</v>
      </c>
      <c r="C12" s="49" t="s">
        <v>73</v>
      </c>
      <c r="D12" s="72">
        <f>[1]Livelihoods!D12</f>
        <v>7</v>
      </c>
      <c r="E12" s="72">
        <f>[1]Livelihoods!E12</f>
        <v>297</v>
      </c>
      <c r="F12" s="72">
        <f>[1]Livelihoods!F12</f>
        <v>0</v>
      </c>
      <c r="G12" s="72">
        <f>[1]Livelihoods!G12</f>
        <v>0</v>
      </c>
      <c r="H12" s="72">
        <f>[1]Livelihoods!H12</f>
        <v>0</v>
      </c>
      <c r="I12" s="72">
        <f>[1]Livelihoods!I12</f>
        <v>0</v>
      </c>
      <c r="J12" s="72">
        <f>[1]Livelihoods!J12</f>
        <v>0</v>
      </c>
      <c r="K12" s="72">
        <f>[1]Livelihoods!K12</f>
        <v>0</v>
      </c>
      <c r="L12" s="72">
        <f>[1]Livelihoods!L12</f>
        <v>0</v>
      </c>
      <c r="M12" s="72">
        <f>[1]Livelihoods!M12</f>
        <v>0</v>
      </c>
      <c r="N12" s="72">
        <f>[1]Livelihoods!N12</f>
        <v>0</v>
      </c>
      <c r="O12" s="72">
        <f>[1]Livelihoods!O12</f>
        <v>0</v>
      </c>
      <c r="P12" s="72">
        <f>[1]Livelihoods!P12</f>
        <v>0</v>
      </c>
      <c r="Q12" s="72">
        <f>[1]Livelihoods!Q12</f>
        <v>0</v>
      </c>
      <c r="R12" s="72">
        <f>[1]Livelihoods!R12</f>
        <v>0</v>
      </c>
      <c r="S12" s="72">
        <f>[1]Livelihoods!S12</f>
        <v>0</v>
      </c>
      <c r="T12" s="72">
        <f>[1]Livelihoods!T12</f>
        <v>0</v>
      </c>
    </row>
    <row r="13" spans="1:20">
      <c r="A13" t="s">
        <v>51</v>
      </c>
      <c r="B13" s="48" t="s">
        <v>76</v>
      </c>
      <c r="C13" s="49" t="s">
        <v>71</v>
      </c>
      <c r="D13" s="72">
        <f>[1]Livelihoods!D13</f>
        <v>0</v>
      </c>
      <c r="E13" s="72">
        <f>[1]Livelihoods!E13</f>
        <v>0</v>
      </c>
      <c r="F13" s="72">
        <f>[1]Livelihoods!F13</f>
        <v>0</v>
      </c>
      <c r="G13" s="72">
        <f>[1]Livelihoods!G13</f>
        <v>0</v>
      </c>
      <c r="H13" s="72">
        <f>[1]Livelihoods!H13</f>
        <v>0</v>
      </c>
      <c r="I13" s="72">
        <f>[1]Livelihoods!I13</f>
        <v>0</v>
      </c>
      <c r="J13" s="72">
        <f>[1]Livelihoods!J13</f>
        <v>0</v>
      </c>
      <c r="K13" s="72">
        <f>[1]Livelihoods!K13</f>
        <v>0</v>
      </c>
      <c r="L13" s="72">
        <f>[1]Livelihoods!L13</f>
        <v>0</v>
      </c>
      <c r="M13" s="72">
        <f>[1]Livelihoods!M13</f>
        <v>0</v>
      </c>
      <c r="N13" s="72">
        <f>[1]Livelihoods!N13</f>
        <v>0</v>
      </c>
      <c r="O13" s="72">
        <f>[1]Livelihoods!O13</f>
        <v>0</v>
      </c>
      <c r="P13" s="72">
        <f>[1]Livelihoods!P13</f>
        <v>0</v>
      </c>
      <c r="Q13" s="72">
        <f>[1]Livelihoods!Q13</f>
        <v>0</v>
      </c>
      <c r="R13" s="72">
        <f>[1]Livelihoods!R13</f>
        <v>0</v>
      </c>
      <c r="S13" s="72">
        <f>[1]Livelihoods!S13</f>
        <v>0</v>
      </c>
      <c r="T13" s="72">
        <f>[1]Livelihoods!T13</f>
        <v>0</v>
      </c>
    </row>
    <row r="14" spans="1:20">
      <c r="A14" t="s">
        <v>51</v>
      </c>
      <c r="B14" s="48" t="s">
        <v>76</v>
      </c>
      <c r="C14" s="49" t="s">
        <v>72</v>
      </c>
      <c r="D14" s="72">
        <f>[1]Livelihoods!D14</f>
        <v>0</v>
      </c>
      <c r="E14" s="72">
        <f>[1]Livelihoods!E14</f>
        <v>0</v>
      </c>
      <c r="F14" s="72">
        <f>[1]Livelihoods!F14</f>
        <v>0</v>
      </c>
      <c r="G14" s="72">
        <f>[1]Livelihoods!G14</f>
        <v>0</v>
      </c>
      <c r="H14" s="72">
        <f>[1]Livelihoods!H14</f>
        <v>0</v>
      </c>
      <c r="I14" s="72">
        <f>[1]Livelihoods!I14</f>
        <v>0</v>
      </c>
      <c r="J14" s="72">
        <f>[1]Livelihoods!J14</f>
        <v>0</v>
      </c>
      <c r="K14" s="72">
        <f>[1]Livelihoods!K14</f>
        <v>0</v>
      </c>
      <c r="L14" s="72">
        <f>[1]Livelihoods!L14</f>
        <v>0</v>
      </c>
      <c r="M14" s="72">
        <f>[1]Livelihoods!M14</f>
        <v>0</v>
      </c>
      <c r="N14" s="72">
        <f>[1]Livelihoods!N14</f>
        <v>0</v>
      </c>
      <c r="O14" s="72">
        <f>[1]Livelihoods!O14</f>
        <v>0</v>
      </c>
      <c r="P14" s="72">
        <f>[1]Livelihoods!P14</f>
        <v>0</v>
      </c>
      <c r="Q14" s="72">
        <f>[1]Livelihoods!Q14</f>
        <v>0</v>
      </c>
      <c r="R14" s="72">
        <f>[1]Livelihoods!R14</f>
        <v>0</v>
      </c>
      <c r="S14" s="72">
        <f>[1]Livelihoods!S14</f>
        <v>0</v>
      </c>
      <c r="T14" s="72">
        <f>[1]Livelihoods!T14</f>
        <v>0</v>
      </c>
    </row>
    <row r="15" spans="1:20">
      <c r="A15" t="s">
        <v>51</v>
      </c>
      <c r="B15" s="48" t="s">
        <v>76</v>
      </c>
      <c r="C15" s="49" t="s">
        <v>73</v>
      </c>
      <c r="D15" s="72">
        <f>[1]Livelihoods!D15</f>
        <v>0</v>
      </c>
      <c r="E15" s="72">
        <f>[1]Livelihoods!E15</f>
        <v>0</v>
      </c>
      <c r="F15" s="72">
        <f>[1]Livelihoods!F15</f>
        <v>0</v>
      </c>
      <c r="G15" s="72">
        <f>[1]Livelihoods!G15</f>
        <v>0</v>
      </c>
      <c r="H15" s="72">
        <f>[1]Livelihoods!H15</f>
        <v>0</v>
      </c>
      <c r="I15" s="72">
        <f>[1]Livelihoods!I15</f>
        <v>0</v>
      </c>
      <c r="J15" s="72">
        <f>[1]Livelihoods!J15</f>
        <v>0</v>
      </c>
      <c r="K15" s="72">
        <f>[1]Livelihoods!K15</f>
        <v>0</v>
      </c>
      <c r="L15" s="72">
        <f>[1]Livelihoods!L15</f>
        <v>0</v>
      </c>
      <c r="M15" s="72">
        <f>[1]Livelihoods!M15</f>
        <v>0</v>
      </c>
      <c r="N15" s="72">
        <f>[1]Livelihoods!N15</f>
        <v>0</v>
      </c>
      <c r="O15" s="72">
        <f>[1]Livelihoods!O15</f>
        <v>0</v>
      </c>
      <c r="P15" s="72">
        <f>[1]Livelihoods!P15</f>
        <v>0</v>
      </c>
      <c r="Q15" s="72">
        <f>[1]Livelihoods!Q15</f>
        <v>0</v>
      </c>
      <c r="R15" s="72">
        <f>[1]Livelihoods!R15</f>
        <v>0</v>
      </c>
      <c r="S15" s="72">
        <f>[1]Livelihoods!S15</f>
        <v>0</v>
      </c>
      <c r="T15" s="72">
        <f>[1]Livelihoods!T15</f>
        <v>0</v>
      </c>
    </row>
    <row r="16" spans="1:20">
      <c r="A16" t="s">
        <v>51</v>
      </c>
      <c r="B16" s="48" t="s">
        <v>77</v>
      </c>
      <c r="C16" s="49" t="s">
        <v>71</v>
      </c>
      <c r="D16" s="72">
        <f>[1]Livelihoods!D16</f>
        <v>326</v>
      </c>
      <c r="E16" s="72">
        <f>[1]Livelihoods!E16</f>
        <v>21203</v>
      </c>
      <c r="F16" s="72">
        <f>[1]Livelihoods!F16</f>
        <v>0</v>
      </c>
      <c r="G16" s="72">
        <f>[1]Livelihoods!G16</f>
        <v>0</v>
      </c>
      <c r="H16" s="72">
        <f>[1]Livelihoods!H16</f>
        <v>0</v>
      </c>
      <c r="I16" s="72">
        <f>[1]Livelihoods!I16</f>
        <v>0</v>
      </c>
      <c r="J16" s="72">
        <f>[1]Livelihoods!J16</f>
        <v>0</v>
      </c>
      <c r="K16" s="72">
        <f>[1]Livelihoods!K16</f>
        <v>0</v>
      </c>
      <c r="L16" s="72">
        <f>[1]Livelihoods!L16</f>
        <v>0</v>
      </c>
      <c r="M16" s="72">
        <f>[1]Livelihoods!M16</f>
        <v>0</v>
      </c>
      <c r="N16" s="72">
        <f>[1]Livelihoods!N16</f>
        <v>0</v>
      </c>
      <c r="O16" s="72">
        <f>[1]Livelihoods!O16</f>
        <v>0</v>
      </c>
      <c r="P16" s="72">
        <f>[1]Livelihoods!P16</f>
        <v>0</v>
      </c>
      <c r="Q16" s="72">
        <f>[1]Livelihoods!Q16</f>
        <v>0</v>
      </c>
      <c r="R16" s="72">
        <f>[1]Livelihoods!R16</f>
        <v>0</v>
      </c>
      <c r="S16" s="72">
        <f>[1]Livelihoods!S16</f>
        <v>0</v>
      </c>
      <c r="T16" s="72">
        <f>[1]Livelihoods!T16</f>
        <v>0</v>
      </c>
    </row>
    <row r="17" spans="1:20">
      <c r="A17" t="s">
        <v>51</v>
      </c>
      <c r="B17" s="48" t="s">
        <v>77</v>
      </c>
      <c r="C17" s="49" t="s">
        <v>72</v>
      </c>
      <c r="D17" s="72">
        <f>[1]Livelihoods!D17</f>
        <v>72</v>
      </c>
      <c r="E17" s="72">
        <f>[1]Livelihoods!E17</f>
        <v>3394</v>
      </c>
      <c r="F17" s="72">
        <f>[1]Livelihoods!F17</f>
        <v>0</v>
      </c>
      <c r="G17" s="72">
        <f>[1]Livelihoods!G17</f>
        <v>0</v>
      </c>
      <c r="H17" s="72">
        <f>[1]Livelihoods!H17</f>
        <v>0</v>
      </c>
      <c r="I17" s="72">
        <f>[1]Livelihoods!I17</f>
        <v>0</v>
      </c>
      <c r="J17" s="72">
        <f>[1]Livelihoods!J17</f>
        <v>0</v>
      </c>
      <c r="K17" s="72">
        <f>[1]Livelihoods!K17</f>
        <v>0</v>
      </c>
      <c r="L17" s="72">
        <f>[1]Livelihoods!L17</f>
        <v>0</v>
      </c>
      <c r="M17" s="72">
        <f>[1]Livelihoods!M17</f>
        <v>0</v>
      </c>
      <c r="N17" s="72">
        <f>[1]Livelihoods!N17</f>
        <v>0</v>
      </c>
      <c r="O17" s="72">
        <f>[1]Livelihoods!O17</f>
        <v>0</v>
      </c>
      <c r="P17" s="72">
        <f>[1]Livelihoods!P17</f>
        <v>0</v>
      </c>
      <c r="Q17" s="72">
        <f>[1]Livelihoods!Q17</f>
        <v>0</v>
      </c>
      <c r="R17" s="72">
        <f>[1]Livelihoods!R17</f>
        <v>0</v>
      </c>
      <c r="S17" s="72">
        <f>[1]Livelihoods!S17</f>
        <v>0</v>
      </c>
      <c r="T17" s="72">
        <f>[1]Livelihoods!T17</f>
        <v>100</v>
      </c>
    </row>
    <row r="18" spans="1:20">
      <c r="A18" t="s">
        <v>51</v>
      </c>
      <c r="B18" s="48" t="s">
        <v>77</v>
      </c>
      <c r="C18" s="49" t="s">
        <v>73</v>
      </c>
      <c r="D18" s="72">
        <f>[1]Livelihoods!D18</f>
        <v>20</v>
      </c>
      <c r="E18" s="72">
        <f>[1]Livelihoods!E18</f>
        <v>892</v>
      </c>
      <c r="F18" s="72">
        <f>[1]Livelihoods!F18</f>
        <v>0</v>
      </c>
      <c r="G18" s="72">
        <f>[1]Livelihoods!G18</f>
        <v>0</v>
      </c>
      <c r="H18" s="72">
        <f>[1]Livelihoods!H18</f>
        <v>0</v>
      </c>
      <c r="I18" s="72">
        <f>[1]Livelihoods!I18</f>
        <v>0</v>
      </c>
      <c r="J18" s="72">
        <f>[1]Livelihoods!J18</f>
        <v>0</v>
      </c>
      <c r="K18" s="72">
        <f>[1]Livelihoods!K18</f>
        <v>0</v>
      </c>
      <c r="L18" s="72">
        <f>[1]Livelihoods!L18</f>
        <v>0</v>
      </c>
      <c r="M18" s="72">
        <f>[1]Livelihoods!M18</f>
        <v>0</v>
      </c>
      <c r="N18" s="72">
        <f>[1]Livelihoods!N18</f>
        <v>0</v>
      </c>
      <c r="O18" s="72">
        <f>[1]Livelihoods!O18</f>
        <v>0</v>
      </c>
      <c r="P18" s="72">
        <f>[1]Livelihoods!P18</f>
        <v>0</v>
      </c>
      <c r="Q18" s="72">
        <f>[1]Livelihoods!Q18</f>
        <v>0</v>
      </c>
      <c r="R18" s="72">
        <f>[1]Livelihoods!R18</f>
        <v>0</v>
      </c>
      <c r="S18" s="72">
        <f>[1]Livelihoods!S18</f>
        <v>0</v>
      </c>
      <c r="T18" s="72">
        <f>[1]Livelihoods!T18</f>
        <v>70</v>
      </c>
    </row>
    <row r="19" spans="1:20">
      <c r="A19" t="s">
        <v>51</v>
      </c>
      <c r="B19" s="48" t="s">
        <v>78</v>
      </c>
      <c r="C19" s="49" t="s">
        <v>71</v>
      </c>
      <c r="D19" s="72">
        <f>[1]Livelihoods!D19</f>
        <v>0</v>
      </c>
      <c r="E19" s="72">
        <f>[1]Livelihoods!E19</f>
        <v>0</v>
      </c>
      <c r="F19" s="72">
        <f>[1]Livelihoods!F19</f>
        <v>0</v>
      </c>
      <c r="G19" s="72">
        <f>[1]Livelihoods!G19</f>
        <v>0</v>
      </c>
      <c r="H19" s="72">
        <f>[1]Livelihoods!H19</f>
        <v>0</v>
      </c>
      <c r="I19" s="72">
        <f>[1]Livelihoods!I19</f>
        <v>0</v>
      </c>
      <c r="J19" s="72">
        <f>[1]Livelihoods!J19</f>
        <v>0</v>
      </c>
      <c r="K19" s="72">
        <f>[1]Livelihoods!K19</f>
        <v>0</v>
      </c>
      <c r="L19" s="72">
        <f>[1]Livelihoods!L19</f>
        <v>0</v>
      </c>
      <c r="M19" s="72">
        <f>[1]Livelihoods!M19</f>
        <v>0</v>
      </c>
      <c r="N19" s="72">
        <f>[1]Livelihoods!N19</f>
        <v>0</v>
      </c>
      <c r="O19" s="72">
        <f>[1]Livelihoods!O19</f>
        <v>0</v>
      </c>
      <c r="P19" s="72">
        <f>[1]Livelihoods!P19</f>
        <v>0</v>
      </c>
      <c r="Q19" s="72">
        <f>[1]Livelihoods!Q19</f>
        <v>0</v>
      </c>
      <c r="R19" s="72">
        <f>[1]Livelihoods!R19</f>
        <v>0</v>
      </c>
      <c r="S19" s="72">
        <f>[1]Livelihoods!S19</f>
        <v>0</v>
      </c>
      <c r="T19" s="72">
        <f>[1]Livelihoods!T19</f>
        <v>0</v>
      </c>
    </row>
    <row r="20" spans="1:20">
      <c r="A20" t="s">
        <v>51</v>
      </c>
      <c r="B20" s="48" t="s">
        <v>78</v>
      </c>
      <c r="C20" s="49" t="s">
        <v>72</v>
      </c>
      <c r="D20" s="72">
        <f>[1]Livelihoods!D20</f>
        <v>0</v>
      </c>
      <c r="E20" s="72">
        <f>[1]Livelihoods!E20</f>
        <v>0</v>
      </c>
      <c r="F20" s="72">
        <f>[1]Livelihoods!F20</f>
        <v>0</v>
      </c>
      <c r="G20" s="72">
        <f>[1]Livelihoods!G20</f>
        <v>0</v>
      </c>
      <c r="H20" s="72">
        <f>[1]Livelihoods!H20</f>
        <v>0</v>
      </c>
      <c r="I20" s="72">
        <f>[1]Livelihoods!I20</f>
        <v>0</v>
      </c>
      <c r="J20" s="72">
        <f>[1]Livelihoods!J20</f>
        <v>0</v>
      </c>
      <c r="K20" s="72">
        <f>[1]Livelihoods!K20</f>
        <v>0</v>
      </c>
      <c r="L20" s="72">
        <f>[1]Livelihoods!L20</f>
        <v>0</v>
      </c>
      <c r="M20" s="72">
        <f>[1]Livelihoods!M20</f>
        <v>0</v>
      </c>
      <c r="N20" s="72">
        <f>[1]Livelihoods!N20</f>
        <v>0</v>
      </c>
      <c r="O20" s="72">
        <f>[1]Livelihoods!O20</f>
        <v>0</v>
      </c>
      <c r="P20" s="72">
        <f>[1]Livelihoods!P20</f>
        <v>0</v>
      </c>
      <c r="Q20" s="72">
        <f>[1]Livelihoods!Q20</f>
        <v>0</v>
      </c>
      <c r="R20" s="72">
        <f>[1]Livelihoods!R20</f>
        <v>0</v>
      </c>
      <c r="S20" s="72">
        <f>[1]Livelihoods!S20</f>
        <v>0</v>
      </c>
      <c r="T20" s="72">
        <f>[1]Livelihoods!T20</f>
        <v>0</v>
      </c>
    </row>
    <row r="21" spans="1:20">
      <c r="A21" t="s">
        <v>51</v>
      </c>
      <c r="B21" s="48" t="s">
        <v>78</v>
      </c>
      <c r="C21" s="49" t="s">
        <v>73</v>
      </c>
      <c r="D21" s="72">
        <f>[1]Livelihoods!D21</f>
        <v>7</v>
      </c>
      <c r="E21" s="72">
        <f>[1]Livelihoods!E21</f>
        <v>447</v>
      </c>
      <c r="F21" s="72">
        <f>[1]Livelihoods!F21</f>
        <v>0</v>
      </c>
      <c r="G21" s="72">
        <f>[1]Livelihoods!G21</f>
        <v>0</v>
      </c>
      <c r="H21" s="72">
        <f>[1]Livelihoods!H21</f>
        <v>0</v>
      </c>
      <c r="I21" s="72">
        <f>[1]Livelihoods!I21</f>
        <v>0</v>
      </c>
      <c r="J21" s="72">
        <f>[1]Livelihoods!J21</f>
        <v>0</v>
      </c>
      <c r="K21" s="72">
        <f>[1]Livelihoods!K21</f>
        <v>0</v>
      </c>
      <c r="L21" s="72">
        <f>[1]Livelihoods!L21</f>
        <v>0</v>
      </c>
      <c r="M21" s="72">
        <f>[1]Livelihoods!M21</f>
        <v>0</v>
      </c>
      <c r="N21" s="72">
        <f>[1]Livelihoods!N21</f>
        <v>0</v>
      </c>
      <c r="O21" s="72">
        <f>[1]Livelihoods!O21</f>
        <v>0</v>
      </c>
      <c r="P21" s="72">
        <f>[1]Livelihoods!P21</f>
        <v>0</v>
      </c>
      <c r="Q21" s="72">
        <f>[1]Livelihoods!Q21</f>
        <v>0</v>
      </c>
      <c r="R21" s="72">
        <f>[1]Livelihoods!R21</f>
        <v>0</v>
      </c>
      <c r="S21" s="72">
        <f>[1]Livelihoods!S21</f>
        <v>0</v>
      </c>
      <c r="T21" s="72">
        <f>[1]Livelihoods!T21</f>
        <v>0</v>
      </c>
    </row>
    <row r="22" spans="1:20">
      <c r="A22" t="s">
        <v>51</v>
      </c>
      <c r="B22" s="48" t="s">
        <v>79</v>
      </c>
      <c r="C22" s="49" t="s">
        <v>71</v>
      </c>
      <c r="D22" s="72">
        <f>[1]Livelihoods!D22</f>
        <v>84</v>
      </c>
      <c r="E22" s="72">
        <f>[1]Livelihoods!E22</f>
        <v>6158</v>
      </c>
      <c r="F22" s="72">
        <f>[1]Livelihoods!F22</f>
        <v>0</v>
      </c>
      <c r="G22" s="72">
        <f>[1]Livelihoods!G22</f>
        <v>0</v>
      </c>
      <c r="H22" s="72">
        <f>[1]Livelihoods!H22</f>
        <v>0</v>
      </c>
      <c r="I22" s="72">
        <f>[1]Livelihoods!I22</f>
        <v>0</v>
      </c>
      <c r="J22" s="72">
        <f>[1]Livelihoods!J22</f>
        <v>0</v>
      </c>
      <c r="K22" s="72">
        <f>[1]Livelihoods!K22</f>
        <v>0</v>
      </c>
      <c r="L22" s="72">
        <f>[1]Livelihoods!L22</f>
        <v>0</v>
      </c>
      <c r="M22" s="72">
        <f>[1]Livelihoods!M22</f>
        <v>0</v>
      </c>
      <c r="N22" s="72">
        <f>[1]Livelihoods!N22</f>
        <v>0</v>
      </c>
      <c r="O22" s="72">
        <f>[1]Livelihoods!O22</f>
        <v>0</v>
      </c>
      <c r="P22" s="72">
        <f>[1]Livelihoods!P22</f>
        <v>0</v>
      </c>
      <c r="Q22" s="72">
        <f>[1]Livelihoods!Q22</f>
        <v>0</v>
      </c>
      <c r="R22" s="72">
        <f>[1]Livelihoods!R22</f>
        <v>0</v>
      </c>
      <c r="S22" s="72">
        <f>[1]Livelihoods!S22</f>
        <v>0</v>
      </c>
      <c r="T22" s="72">
        <f>[1]Livelihoods!T22</f>
        <v>0</v>
      </c>
    </row>
    <row r="23" spans="1:20">
      <c r="A23" t="s">
        <v>51</v>
      </c>
      <c r="B23" s="48" t="s">
        <v>79</v>
      </c>
      <c r="C23" s="49" t="s">
        <v>72</v>
      </c>
      <c r="D23" s="72">
        <f>[1]Livelihoods!D23</f>
        <v>0</v>
      </c>
      <c r="E23" s="72">
        <f>[1]Livelihoods!E23</f>
        <v>0</v>
      </c>
      <c r="F23" s="72">
        <f>[1]Livelihoods!F23</f>
        <v>0</v>
      </c>
      <c r="G23" s="72">
        <f>[1]Livelihoods!G23</f>
        <v>0</v>
      </c>
      <c r="H23" s="72">
        <f>[1]Livelihoods!H23</f>
        <v>0</v>
      </c>
      <c r="I23" s="72">
        <f>[1]Livelihoods!I23</f>
        <v>0</v>
      </c>
      <c r="J23" s="72">
        <f>[1]Livelihoods!J23</f>
        <v>0</v>
      </c>
      <c r="K23" s="72">
        <f>[1]Livelihoods!K23</f>
        <v>0</v>
      </c>
      <c r="L23" s="72">
        <f>[1]Livelihoods!L23</f>
        <v>0</v>
      </c>
      <c r="M23" s="72">
        <f>[1]Livelihoods!M23</f>
        <v>0</v>
      </c>
      <c r="N23" s="72">
        <f>[1]Livelihoods!N23</f>
        <v>0</v>
      </c>
      <c r="O23" s="72">
        <f>[1]Livelihoods!O23</f>
        <v>0</v>
      </c>
      <c r="P23" s="72">
        <f>[1]Livelihoods!P23</f>
        <v>0</v>
      </c>
      <c r="Q23" s="72">
        <f>[1]Livelihoods!Q23</f>
        <v>0</v>
      </c>
      <c r="R23" s="72">
        <f>[1]Livelihoods!R23</f>
        <v>0</v>
      </c>
      <c r="S23" s="72">
        <f>[1]Livelihoods!S23</f>
        <v>0</v>
      </c>
      <c r="T23" s="72">
        <f>[1]Livelihoods!T23</f>
        <v>0</v>
      </c>
    </row>
    <row r="24" spans="1:20">
      <c r="A24" t="s">
        <v>51</v>
      </c>
      <c r="B24" s="48" t="s">
        <v>79</v>
      </c>
      <c r="C24" s="49" t="s">
        <v>73</v>
      </c>
      <c r="D24" s="72">
        <f>[1]Livelihoods!D24</f>
        <v>5</v>
      </c>
      <c r="E24" s="72">
        <f>[1]Livelihoods!E24</f>
        <v>243</v>
      </c>
      <c r="F24" s="72">
        <f>[1]Livelihoods!F24</f>
        <v>0</v>
      </c>
      <c r="G24" s="72">
        <f>[1]Livelihoods!G24</f>
        <v>0</v>
      </c>
      <c r="H24" s="72">
        <f>[1]Livelihoods!H24</f>
        <v>0</v>
      </c>
      <c r="I24" s="72">
        <f>[1]Livelihoods!I24</f>
        <v>0</v>
      </c>
      <c r="J24" s="72">
        <f>[1]Livelihoods!J24</f>
        <v>0</v>
      </c>
      <c r="K24" s="72">
        <f>[1]Livelihoods!K24</f>
        <v>0</v>
      </c>
      <c r="L24" s="72">
        <f>[1]Livelihoods!L24</f>
        <v>0</v>
      </c>
      <c r="M24" s="72">
        <f>[1]Livelihoods!M24</f>
        <v>0</v>
      </c>
      <c r="N24" s="72">
        <f>[1]Livelihoods!N24</f>
        <v>0</v>
      </c>
      <c r="O24" s="72">
        <f>[1]Livelihoods!O24</f>
        <v>0</v>
      </c>
      <c r="P24" s="72">
        <f>[1]Livelihoods!P24</f>
        <v>0</v>
      </c>
      <c r="Q24" s="72">
        <f>[1]Livelihoods!Q24</f>
        <v>0</v>
      </c>
      <c r="R24" s="72">
        <f>[1]Livelihoods!R24</f>
        <v>0</v>
      </c>
      <c r="S24" s="72">
        <f>[1]Livelihoods!S24</f>
        <v>0</v>
      </c>
      <c r="T24" s="72">
        <f>[1]Livelihoods!T24</f>
        <v>0</v>
      </c>
    </row>
    <row r="25" spans="1:20">
      <c r="A25" t="s">
        <v>51</v>
      </c>
      <c r="B25" s="48" t="s">
        <v>80</v>
      </c>
      <c r="C25" s="49" t="s">
        <v>71</v>
      </c>
      <c r="D25" s="72">
        <f>[1]Livelihoods!D25</f>
        <v>20</v>
      </c>
      <c r="E25" s="72">
        <f>[1]Livelihoods!E25</f>
        <v>1215</v>
      </c>
      <c r="F25" s="72">
        <f>[1]Livelihoods!F25</f>
        <v>0</v>
      </c>
      <c r="G25" s="72">
        <f>[1]Livelihoods!G25</f>
        <v>0</v>
      </c>
      <c r="H25" s="72">
        <f>[1]Livelihoods!H25</f>
        <v>0</v>
      </c>
      <c r="I25" s="72">
        <f>[1]Livelihoods!I25</f>
        <v>0</v>
      </c>
      <c r="J25" s="72">
        <f>[1]Livelihoods!J25</f>
        <v>0</v>
      </c>
      <c r="K25" s="72">
        <f>[1]Livelihoods!K25</f>
        <v>0</v>
      </c>
      <c r="L25" s="72">
        <f>[1]Livelihoods!L25</f>
        <v>0</v>
      </c>
      <c r="M25" s="50">
        <f>[1]Livelihoods!M25</f>
        <v>0</v>
      </c>
      <c r="N25" s="72">
        <f>[1]Livelihoods!N25</f>
        <v>0</v>
      </c>
      <c r="O25" s="72">
        <f>[1]Livelihoods!O25</f>
        <v>0</v>
      </c>
      <c r="P25" s="72">
        <f>[1]Livelihoods!P25</f>
        <v>0</v>
      </c>
      <c r="Q25" s="50">
        <f>[1]Livelihoods!Q25</f>
        <v>0</v>
      </c>
      <c r="R25" s="72">
        <f>[1]Livelihoods!R25</f>
        <v>0</v>
      </c>
      <c r="S25" s="72">
        <f>[1]Livelihoods!S25</f>
        <v>0</v>
      </c>
      <c r="T25" s="72">
        <f>[1]Livelihoods!T25</f>
        <v>0</v>
      </c>
    </row>
    <row r="26" spans="1:20">
      <c r="A26" t="s">
        <v>51</v>
      </c>
      <c r="B26" s="48" t="s">
        <v>80</v>
      </c>
      <c r="C26" s="49" t="s">
        <v>72</v>
      </c>
      <c r="D26" s="72">
        <f>[1]Livelihoods!D26</f>
        <v>13</v>
      </c>
      <c r="E26" s="72">
        <f>[1]Livelihoods!E26</f>
        <v>684</v>
      </c>
      <c r="F26" s="72">
        <f>[1]Livelihoods!F26</f>
        <v>0</v>
      </c>
      <c r="G26" s="72">
        <f>[1]Livelihoods!G26</f>
        <v>0</v>
      </c>
      <c r="H26" s="72">
        <f>[1]Livelihoods!H26</f>
        <v>0</v>
      </c>
      <c r="I26" s="72">
        <f>[1]Livelihoods!I26</f>
        <v>0</v>
      </c>
      <c r="J26" s="72">
        <f>[1]Livelihoods!J26</f>
        <v>0</v>
      </c>
      <c r="K26" s="72">
        <f>[1]Livelihoods!K26</f>
        <v>0</v>
      </c>
      <c r="L26" s="72">
        <f>[1]Livelihoods!L26</f>
        <v>0</v>
      </c>
      <c r="M26" s="50">
        <f>[1]Livelihoods!M26</f>
        <v>0</v>
      </c>
      <c r="N26" s="72">
        <f>[1]Livelihoods!N26</f>
        <v>0</v>
      </c>
      <c r="O26" s="72">
        <f>[1]Livelihoods!O26</f>
        <v>0</v>
      </c>
      <c r="P26" s="72">
        <f>[1]Livelihoods!P26</f>
        <v>0</v>
      </c>
      <c r="Q26" s="50">
        <f>[1]Livelihoods!Q26</f>
        <v>0</v>
      </c>
      <c r="R26" s="72">
        <f>[1]Livelihoods!R26</f>
        <v>0</v>
      </c>
      <c r="S26" s="72">
        <f>[1]Livelihoods!S26</f>
        <v>0</v>
      </c>
      <c r="T26" s="72">
        <f>[1]Livelihoods!T26</f>
        <v>0</v>
      </c>
    </row>
    <row r="27" spans="1:20">
      <c r="A27" t="s">
        <v>51</v>
      </c>
      <c r="B27" s="48" t="s">
        <v>80</v>
      </c>
      <c r="C27" s="49" t="s">
        <v>73</v>
      </c>
      <c r="D27" s="72">
        <f>[1]Livelihoods!D27</f>
        <v>16</v>
      </c>
      <c r="E27" s="72">
        <f>[1]Livelihoods!E27</f>
        <v>1023</v>
      </c>
      <c r="F27" s="72">
        <f>[1]Livelihoods!F27</f>
        <v>0</v>
      </c>
      <c r="G27" s="72">
        <f>[1]Livelihoods!G27</f>
        <v>0</v>
      </c>
      <c r="H27" s="72">
        <f>[1]Livelihoods!H27</f>
        <v>0</v>
      </c>
      <c r="I27" s="72">
        <f>[1]Livelihoods!I27</f>
        <v>0</v>
      </c>
      <c r="J27" s="72">
        <f>[1]Livelihoods!J27</f>
        <v>0</v>
      </c>
      <c r="K27" s="72">
        <f>[1]Livelihoods!K27</f>
        <v>0</v>
      </c>
      <c r="L27" s="72">
        <f>[1]Livelihoods!L27</f>
        <v>0</v>
      </c>
      <c r="M27" s="50">
        <f>[1]Livelihoods!M27</f>
        <v>0</v>
      </c>
      <c r="N27" s="72">
        <f>[1]Livelihoods!N27</f>
        <v>0</v>
      </c>
      <c r="O27" s="72">
        <f>[1]Livelihoods!O27</f>
        <v>0</v>
      </c>
      <c r="P27" s="72">
        <f>[1]Livelihoods!P27</f>
        <v>0</v>
      </c>
      <c r="Q27" s="50">
        <f>[1]Livelihoods!Q27</f>
        <v>0</v>
      </c>
      <c r="R27" s="72">
        <f>[1]Livelihoods!R27</f>
        <v>0</v>
      </c>
      <c r="S27" s="72">
        <f>[1]Livelihoods!S27</f>
        <v>0</v>
      </c>
      <c r="T27" s="72">
        <f>[1]Livelihoods!T27</f>
        <v>0</v>
      </c>
    </row>
    <row r="28" spans="1:20">
      <c r="A28" t="s">
        <v>51</v>
      </c>
      <c r="B28" s="48" t="s">
        <v>81</v>
      </c>
      <c r="C28" s="49" t="s">
        <v>71</v>
      </c>
      <c r="D28" s="72">
        <f>[1]Livelihoods!D28</f>
        <v>0</v>
      </c>
      <c r="E28" s="72">
        <f>[1]Livelihoods!E28</f>
        <v>0</v>
      </c>
      <c r="F28" s="72">
        <f>[1]Livelihoods!F28</f>
        <v>0</v>
      </c>
      <c r="G28" s="72">
        <f>[1]Livelihoods!G28</f>
        <v>0</v>
      </c>
      <c r="H28" s="72">
        <f>[1]Livelihoods!H28</f>
        <v>0</v>
      </c>
      <c r="I28" s="72">
        <f>[1]Livelihoods!I28</f>
        <v>0</v>
      </c>
      <c r="J28" s="72">
        <f>[1]Livelihoods!J28</f>
        <v>0</v>
      </c>
      <c r="K28" s="72">
        <f>[1]Livelihoods!K28</f>
        <v>0</v>
      </c>
      <c r="L28" s="72">
        <f>[1]Livelihoods!L28</f>
        <v>0</v>
      </c>
      <c r="M28" s="72">
        <f>[1]Livelihoods!M28</f>
        <v>0</v>
      </c>
      <c r="N28" s="72">
        <f>[1]Livelihoods!N28</f>
        <v>0</v>
      </c>
      <c r="O28" s="72">
        <f>[1]Livelihoods!O28</f>
        <v>0</v>
      </c>
      <c r="P28" s="72">
        <f>[1]Livelihoods!P28</f>
        <v>0</v>
      </c>
      <c r="Q28" s="72">
        <f>[1]Livelihoods!Q28</f>
        <v>0</v>
      </c>
      <c r="R28" s="72">
        <f>[1]Livelihoods!R28</f>
        <v>0</v>
      </c>
      <c r="S28" s="72">
        <f>[1]Livelihoods!S28</f>
        <v>0</v>
      </c>
      <c r="T28" s="72">
        <f>[1]Livelihoods!T28</f>
        <v>0</v>
      </c>
    </row>
    <row r="29" spans="1:20">
      <c r="A29" t="s">
        <v>51</v>
      </c>
      <c r="B29" s="48" t="s">
        <v>81</v>
      </c>
      <c r="C29" s="49" t="s">
        <v>72</v>
      </c>
      <c r="D29" s="72">
        <f>[1]Livelihoods!D29</f>
        <v>0</v>
      </c>
      <c r="E29" s="72">
        <f>[1]Livelihoods!E29</f>
        <v>0</v>
      </c>
      <c r="F29" s="72">
        <f>[1]Livelihoods!F29</f>
        <v>0</v>
      </c>
      <c r="G29" s="72">
        <f>[1]Livelihoods!G29</f>
        <v>0</v>
      </c>
      <c r="H29" s="72">
        <f>[1]Livelihoods!H29</f>
        <v>0</v>
      </c>
      <c r="I29" s="72">
        <f>[1]Livelihoods!I29</f>
        <v>0</v>
      </c>
      <c r="J29" s="72">
        <f>[1]Livelihoods!J29</f>
        <v>0</v>
      </c>
      <c r="K29" s="72">
        <f>[1]Livelihoods!K29</f>
        <v>0</v>
      </c>
      <c r="L29" s="72">
        <f>[1]Livelihoods!L29</f>
        <v>0</v>
      </c>
      <c r="M29" s="72">
        <f>[1]Livelihoods!M29</f>
        <v>0</v>
      </c>
      <c r="N29" s="72">
        <f>[1]Livelihoods!N29</f>
        <v>0</v>
      </c>
      <c r="O29" s="72">
        <f>[1]Livelihoods!O29</f>
        <v>0</v>
      </c>
      <c r="P29" s="72">
        <f>[1]Livelihoods!P29</f>
        <v>0</v>
      </c>
      <c r="Q29" s="72">
        <f>[1]Livelihoods!Q29</f>
        <v>0</v>
      </c>
      <c r="R29" s="72">
        <f>[1]Livelihoods!R29</f>
        <v>0</v>
      </c>
      <c r="S29" s="72">
        <f>[1]Livelihoods!S29</f>
        <v>0</v>
      </c>
      <c r="T29" s="72">
        <f>[1]Livelihoods!T29</f>
        <v>0</v>
      </c>
    </row>
    <row r="30" spans="1:20">
      <c r="A30" t="s">
        <v>51</v>
      </c>
      <c r="B30" s="48" t="s">
        <v>81</v>
      </c>
      <c r="C30" s="49" t="s">
        <v>73</v>
      </c>
      <c r="D30" s="72">
        <f>[1]Livelihoods!D30</f>
        <v>0</v>
      </c>
      <c r="E30" s="72">
        <f>[1]Livelihoods!E30</f>
        <v>0</v>
      </c>
      <c r="F30" s="72">
        <f>[1]Livelihoods!F30</f>
        <v>0</v>
      </c>
      <c r="G30" s="72">
        <f>[1]Livelihoods!G30</f>
        <v>0</v>
      </c>
      <c r="H30" s="72">
        <f>[1]Livelihoods!H30</f>
        <v>0</v>
      </c>
      <c r="I30" s="72">
        <f>[1]Livelihoods!I30</f>
        <v>0</v>
      </c>
      <c r="J30" s="72">
        <f>[1]Livelihoods!J30</f>
        <v>0</v>
      </c>
      <c r="K30" s="72">
        <f>[1]Livelihoods!K30</f>
        <v>0</v>
      </c>
      <c r="L30" s="72">
        <f>[1]Livelihoods!L30</f>
        <v>0</v>
      </c>
      <c r="M30" s="72">
        <f>[1]Livelihoods!M30</f>
        <v>0</v>
      </c>
      <c r="N30" s="72">
        <f>[1]Livelihoods!N30</f>
        <v>0</v>
      </c>
      <c r="O30" s="72">
        <f>[1]Livelihoods!O30</f>
        <v>0</v>
      </c>
      <c r="P30" s="72">
        <f>[1]Livelihoods!P30</f>
        <v>0</v>
      </c>
      <c r="Q30" s="72">
        <f>[1]Livelihoods!Q30</f>
        <v>0</v>
      </c>
      <c r="R30" s="72">
        <f>[1]Livelihoods!R30</f>
        <v>0</v>
      </c>
      <c r="S30" s="72">
        <f>[1]Livelihoods!S30</f>
        <v>0</v>
      </c>
      <c r="T30" s="72">
        <f>[1]Livelihoods!T30</f>
        <v>0</v>
      </c>
    </row>
    <row r="31" spans="1:20">
      <c r="A31" t="s">
        <v>51</v>
      </c>
      <c r="B31" s="48" t="s">
        <v>82</v>
      </c>
      <c r="C31" s="49" t="s">
        <v>71</v>
      </c>
      <c r="D31" s="72">
        <f>[1]Livelihoods!D31</f>
        <v>0</v>
      </c>
      <c r="E31" s="72">
        <f>[1]Livelihoods!E31</f>
        <v>0</v>
      </c>
      <c r="F31" s="72">
        <f>[1]Livelihoods!F31</f>
        <v>48</v>
      </c>
      <c r="G31" s="72">
        <f>[1]Livelihoods!G31</f>
        <v>2373</v>
      </c>
      <c r="H31" s="72">
        <f>[1]Livelihoods!H31</f>
        <v>0</v>
      </c>
      <c r="I31" s="72">
        <f>[1]Livelihoods!I31</f>
        <v>0</v>
      </c>
      <c r="J31" s="72">
        <f>[1]Livelihoods!J31</f>
        <v>0</v>
      </c>
      <c r="K31" s="72">
        <f>[1]Livelihoods!K31</f>
        <v>47</v>
      </c>
      <c r="L31" s="72">
        <f>[1]Livelihoods!L31</f>
        <v>2338</v>
      </c>
      <c r="M31" s="72">
        <f>[1]Livelihoods!M31</f>
        <v>726</v>
      </c>
      <c r="N31" s="72">
        <f>[1]Livelihoods!N31</f>
        <v>0</v>
      </c>
      <c r="O31" s="72">
        <f>[1]Livelihoods!O31</f>
        <v>0</v>
      </c>
      <c r="P31" s="72">
        <f>[1]Livelihoods!P31</f>
        <v>0</v>
      </c>
      <c r="Q31" s="72">
        <f>[1]Livelihoods!Q31</f>
        <v>0</v>
      </c>
      <c r="R31" s="72">
        <f>[1]Livelihoods!R31</f>
        <v>32</v>
      </c>
      <c r="S31" s="72">
        <f>[1]Livelihoods!S31</f>
        <v>29</v>
      </c>
      <c r="T31" s="72">
        <f>[1]Livelihoods!T31</f>
        <v>0</v>
      </c>
    </row>
    <row r="32" spans="1:20">
      <c r="A32" t="s">
        <v>51</v>
      </c>
      <c r="B32" s="48" t="s">
        <v>82</v>
      </c>
      <c r="C32" s="49" t="s">
        <v>72</v>
      </c>
      <c r="D32" s="72">
        <f>[1]Livelihoods!D32</f>
        <v>0</v>
      </c>
      <c r="E32" s="72">
        <f>[1]Livelihoods!E32</f>
        <v>0</v>
      </c>
      <c r="F32" s="72">
        <f>[1]Livelihoods!F32</f>
        <v>3</v>
      </c>
      <c r="G32" s="72">
        <f>[1]Livelihoods!G32</f>
        <v>146</v>
      </c>
      <c r="H32" s="72">
        <f>[1]Livelihoods!H32</f>
        <v>0</v>
      </c>
      <c r="I32" s="72">
        <f>[1]Livelihoods!I32</f>
        <v>0</v>
      </c>
      <c r="J32" s="72">
        <f>[1]Livelihoods!J32</f>
        <v>0</v>
      </c>
      <c r="K32" s="72">
        <f>[1]Livelihoods!K32</f>
        <v>3</v>
      </c>
      <c r="L32" s="72">
        <f>[1]Livelihoods!L32</f>
        <v>146</v>
      </c>
      <c r="M32" s="72">
        <f>[1]Livelihoods!M32</f>
        <v>0</v>
      </c>
      <c r="N32" s="72">
        <f>[1]Livelihoods!N32</f>
        <v>0</v>
      </c>
      <c r="O32" s="72">
        <f>[1]Livelihoods!O32</f>
        <v>0</v>
      </c>
      <c r="P32" s="72">
        <f>[1]Livelihoods!P32</f>
        <v>0</v>
      </c>
      <c r="Q32" s="72">
        <f>[1]Livelihoods!Q32</f>
        <v>0</v>
      </c>
      <c r="R32" s="72">
        <f>[1]Livelihoods!R32</f>
        <v>0</v>
      </c>
      <c r="S32" s="72">
        <f>[1]Livelihoods!S32</f>
        <v>0</v>
      </c>
      <c r="T32" s="72">
        <f>[1]Livelihoods!T32</f>
        <v>0</v>
      </c>
    </row>
    <row r="33" spans="1:20">
      <c r="A33" t="s">
        <v>51</v>
      </c>
      <c r="B33" s="48" t="s">
        <v>82</v>
      </c>
      <c r="C33" s="49" t="s">
        <v>73</v>
      </c>
      <c r="D33" s="72">
        <f>[1]Livelihoods!D33</f>
        <v>0</v>
      </c>
      <c r="E33" s="72">
        <f>[1]Livelihoods!E33</f>
        <v>0</v>
      </c>
      <c r="F33" s="72">
        <f>[1]Livelihoods!F33</f>
        <v>28</v>
      </c>
      <c r="G33" s="72">
        <f>[1]Livelihoods!G33</f>
        <v>1369</v>
      </c>
      <c r="H33" s="72">
        <f>[1]Livelihoods!H33</f>
        <v>0</v>
      </c>
      <c r="I33" s="72">
        <f>[1]Livelihoods!I33</f>
        <v>0</v>
      </c>
      <c r="J33" s="72">
        <f>[1]Livelihoods!J33</f>
        <v>0</v>
      </c>
      <c r="K33" s="72">
        <f>[1]Livelihoods!K33</f>
        <v>21</v>
      </c>
      <c r="L33" s="72">
        <f>[1]Livelihoods!L33</f>
        <v>897</v>
      </c>
      <c r="M33" s="72">
        <f>[1]Livelihoods!M33</f>
        <v>0</v>
      </c>
      <c r="N33" s="72">
        <f>[1]Livelihoods!N33</f>
        <v>0</v>
      </c>
      <c r="O33" s="72">
        <f>[1]Livelihoods!O33</f>
        <v>0</v>
      </c>
      <c r="P33" s="72">
        <f>[1]Livelihoods!P33</f>
        <v>0</v>
      </c>
      <c r="Q33" s="72">
        <f>[1]Livelihoods!Q33</f>
        <v>0</v>
      </c>
      <c r="R33" s="72">
        <f>[1]Livelihoods!R33</f>
        <v>0</v>
      </c>
      <c r="S33" s="72">
        <f>[1]Livelihoods!S33</f>
        <v>0</v>
      </c>
      <c r="T33" s="72">
        <f>[1]Livelihoods!T33</f>
        <v>0</v>
      </c>
    </row>
    <row r="34" spans="1:20">
      <c r="A34" t="s">
        <v>51</v>
      </c>
      <c r="B34" s="48" t="s">
        <v>83</v>
      </c>
      <c r="C34" s="49" t="s">
        <v>71</v>
      </c>
      <c r="D34" s="72">
        <f>[1]Livelihoods!D34</f>
        <v>11</v>
      </c>
      <c r="E34" s="72">
        <f>[1]Livelihoods!E34</f>
        <v>885</v>
      </c>
      <c r="F34" s="72">
        <f>[1]Livelihoods!F34</f>
        <v>0</v>
      </c>
      <c r="G34" s="72">
        <f>[1]Livelihoods!G34</f>
        <v>0</v>
      </c>
      <c r="H34" s="72">
        <f>[1]Livelihoods!H34</f>
        <v>0</v>
      </c>
      <c r="I34" s="72">
        <f>[1]Livelihoods!I34</f>
        <v>0</v>
      </c>
      <c r="J34" s="72">
        <f>[1]Livelihoods!J34</f>
        <v>0</v>
      </c>
      <c r="K34" s="72">
        <f>[1]Livelihoods!K34</f>
        <v>0</v>
      </c>
      <c r="L34" s="72">
        <f>[1]Livelihoods!L34</f>
        <v>0</v>
      </c>
      <c r="M34" s="50">
        <f>[1]Livelihoods!M34</f>
        <v>0</v>
      </c>
      <c r="N34" s="72">
        <f>[1]Livelihoods!N34</f>
        <v>0</v>
      </c>
      <c r="O34" s="72">
        <f>[1]Livelihoods!O34</f>
        <v>0</v>
      </c>
      <c r="P34" s="72">
        <f>[1]Livelihoods!P34</f>
        <v>0</v>
      </c>
      <c r="Q34" s="50">
        <f>[1]Livelihoods!Q34</f>
        <v>0</v>
      </c>
      <c r="R34" s="72">
        <f>[1]Livelihoods!R34</f>
        <v>0</v>
      </c>
      <c r="S34" s="72">
        <f>[1]Livelihoods!S34</f>
        <v>0</v>
      </c>
      <c r="T34" s="72">
        <f>[1]Livelihoods!T34</f>
        <v>0</v>
      </c>
    </row>
    <row r="35" spans="1:20">
      <c r="A35" t="s">
        <v>51</v>
      </c>
      <c r="B35" s="48" t="s">
        <v>83</v>
      </c>
      <c r="C35" s="49" t="s">
        <v>72</v>
      </c>
      <c r="D35" s="72">
        <f>[1]Livelihoods!D35</f>
        <v>0</v>
      </c>
      <c r="E35" s="72">
        <f>[1]Livelihoods!E35</f>
        <v>0</v>
      </c>
      <c r="F35" s="72">
        <f>[1]Livelihoods!F35</f>
        <v>0</v>
      </c>
      <c r="G35" s="72">
        <f>[1]Livelihoods!G35</f>
        <v>0</v>
      </c>
      <c r="H35" s="72">
        <f>[1]Livelihoods!H35</f>
        <v>0</v>
      </c>
      <c r="I35" s="72">
        <f>[1]Livelihoods!I35</f>
        <v>0</v>
      </c>
      <c r="J35" s="72">
        <f>[1]Livelihoods!J35</f>
        <v>0</v>
      </c>
      <c r="K35" s="72">
        <f>[1]Livelihoods!K35</f>
        <v>0</v>
      </c>
      <c r="L35" s="72">
        <f>[1]Livelihoods!L35</f>
        <v>0</v>
      </c>
      <c r="M35" s="50">
        <f>[1]Livelihoods!M35</f>
        <v>0</v>
      </c>
      <c r="N35" s="72">
        <f>[1]Livelihoods!N35</f>
        <v>0</v>
      </c>
      <c r="O35" s="72">
        <f>[1]Livelihoods!O35</f>
        <v>0</v>
      </c>
      <c r="P35" s="72">
        <f>[1]Livelihoods!P35</f>
        <v>0</v>
      </c>
      <c r="Q35" s="50">
        <f>[1]Livelihoods!Q35</f>
        <v>0</v>
      </c>
      <c r="R35" s="72">
        <f>[1]Livelihoods!R35</f>
        <v>0</v>
      </c>
      <c r="S35" s="72">
        <f>[1]Livelihoods!S35</f>
        <v>0</v>
      </c>
      <c r="T35" s="72">
        <f>[1]Livelihoods!T35</f>
        <v>0</v>
      </c>
    </row>
    <row r="36" spans="1:20">
      <c r="A36" t="s">
        <v>51</v>
      </c>
      <c r="B36" s="48" t="s">
        <v>83</v>
      </c>
      <c r="C36" s="49" t="s">
        <v>73</v>
      </c>
      <c r="D36" s="72">
        <f>[1]Livelihoods!D36</f>
        <v>23</v>
      </c>
      <c r="E36" s="72">
        <f>[1]Livelihoods!E36</f>
        <v>1263</v>
      </c>
      <c r="F36" s="72">
        <f>[1]Livelihoods!F36</f>
        <v>0</v>
      </c>
      <c r="G36" s="72">
        <f>[1]Livelihoods!G36</f>
        <v>0</v>
      </c>
      <c r="H36" s="72">
        <f>[1]Livelihoods!H36</f>
        <v>0</v>
      </c>
      <c r="I36" s="72">
        <f>[1]Livelihoods!I36</f>
        <v>0</v>
      </c>
      <c r="J36" s="72">
        <f>[1]Livelihoods!J36</f>
        <v>0</v>
      </c>
      <c r="K36" s="72">
        <f>[1]Livelihoods!K36</f>
        <v>0</v>
      </c>
      <c r="L36" s="72">
        <f>[1]Livelihoods!L36</f>
        <v>0</v>
      </c>
      <c r="M36" s="50">
        <f>[1]Livelihoods!M36</f>
        <v>0</v>
      </c>
      <c r="N36" s="72">
        <f>[1]Livelihoods!N36</f>
        <v>0</v>
      </c>
      <c r="O36" s="72">
        <f>[1]Livelihoods!O36</f>
        <v>0</v>
      </c>
      <c r="P36" s="72">
        <f>[1]Livelihoods!P36</f>
        <v>0</v>
      </c>
      <c r="Q36" s="50">
        <f>[1]Livelihoods!Q36</f>
        <v>0</v>
      </c>
      <c r="R36" s="72">
        <f>[1]Livelihoods!R36</f>
        <v>0</v>
      </c>
      <c r="S36" s="72">
        <f>[1]Livelihoods!S36</f>
        <v>0</v>
      </c>
      <c r="T36" s="72">
        <f>[1]Livelihoods!T36</f>
        <v>0</v>
      </c>
    </row>
    <row r="37" spans="1:20">
      <c r="A37" t="s">
        <v>51</v>
      </c>
      <c r="B37" s="48" t="s">
        <v>84</v>
      </c>
      <c r="C37" s="49" t="s">
        <v>71</v>
      </c>
      <c r="D37" s="72">
        <f>[1]Livelihoods!D37</f>
        <v>150</v>
      </c>
      <c r="E37" s="72">
        <f>[1]Livelihoods!E37</f>
        <v>6057</v>
      </c>
      <c r="F37" s="72">
        <f>[1]Livelihoods!F37</f>
        <v>0</v>
      </c>
      <c r="G37" s="72">
        <f>[1]Livelihoods!G37</f>
        <v>0</v>
      </c>
      <c r="H37" s="72">
        <f>[1]Livelihoods!H37</f>
        <v>0</v>
      </c>
      <c r="I37" s="72">
        <f>[1]Livelihoods!I37</f>
        <v>0</v>
      </c>
      <c r="J37" s="72">
        <f>[1]Livelihoods!J37</f>
        <v>0</v>
      </c>
      <c r="K37" s="72">
        <f>[1]Livelihoods!K37</f>
        <v>0</v>
      </c>
      <c r="L37" s="72">
        <f>[1]Livelihoods!L37</f>
        <v>0</v>
      </c>
      <c r="M37" s="72">
        <f>[1]Livelihoods!M37</f>
        <v>0</v>
      </c>
      <c r="N37" s="72">
        <f>[1]Livelihoods!N37</f>
        <v>0</v>
      </c>
      <c r="O37" s="72">
        <f>[1]Livelihoods!O37</f>
        <v>0</v>
      </c>
      <c r="P37" s="72">
        <f>[1]Livelihoods!P37</f>
        <v>0</v>
      </c>
      <c r="Q37" s="72">
        <f>[1]Livelihoods!Q37</f>
        <v>0</v>
      </c>
      <c r="R37" s="72">
        <f>[1]Livelihoods!R37</f>
        <v>0</v>
      </c>
      <c r="S37" s="72">
        <f>[1]Livelihoods!S37</f>
        <v>0</v>
      </c>
      <c r="T37" s="72">
        <f>[1]Livelihoods!T37</f>
        <v>0</v>
      </c>
    </row>
    <row r="38" spans="1:20">
      <c r="A38" t="s">
        <v>51</v>
      </c>
      <c r="B38" s="48" t="s">
        <v>84</v>
      </c>
      <c r="C38" s="49" t="s">
        <v>72</v>
      </c>
      <c r="D38" s="72">
        <f>[1]Livelihoods!D38</f>
        <v>124</v>
      </c>
      <c r="E38" s="72">
        <f>[1]Livelihoods!E38</f>
        <v>5470</v>
      </c>
      <c r="F38" s="72">
        <f>[1]Livelihoods!F38</f>
        <v>0</v>
      </c>
      <c r="G38" s="72">
        <f>[1]Livelihoods!G38</f>
        <v>0</v>
      </c>
      <c r="H38" s="72">
        <f>[1]Livelihoods!H38</f>
        <v>0</v>
      </c>
      <c r="I38" s="72">
        <f>[1]Livelihoods!I38</f>
        <v>0</v>
      </c>
      <c r="J38" s="72">
        <f>[1]Livelihoods!J38</f>
        <v>0</v>
      </c>
      <c r="K38" s="72">
        <f>[1]Livelihoods!K38</f>
        <v>0</v>
      </c>
      <c r="L38" s="72">
        <f>[1]Livelihoods!L38</f>
        <v>0</v>
      </c>
      <c r="M38" s="72">
        <f>[1]Livelihoods!M38</f>
        <v>0</v>
      </c>
      <c r="N38" s="72">
        <f>[1]Livelihoods!N38</f>
        <v>0</v>
      </c>
      <c r="O38" s="72">
        <f>[1]Livelihoods!O38</f>
        <v>0</v>
      </c>
      <c r="P38" s="72">
        <f>[1]Livelihoods!P38</f>
        <v>0</v>
      </c>
      <c r="Q38" s="72">
        <f>[1]Livelihoods!Q38</f>
        <v>0</v>
      </c>
      <c r="R38" s="72">
        <f>[1]Livelihoods!R38</f>
        <v>0</v>
      </c>
      <c r="S38" s="72">
        <f>[1]Livelihoods!S38</f>
        <v>0</v>
      </c>
      <c r="T38" s="72">
        <f>[1]Livelihoods!T38</f>
        <v>0</v>
      </c>
    </row>
    <row r="39" spans="1:20">
      <c r="A39" t="s">
        <v>51</v>
      </c>
      <c r="B39" s="48" t="s">
        <v>84</v>
      </c>
      <c r="C39" s="49" t="s">
        <v>73</v>
      </c>
      <c r="D39" s="72">
        <f>[1]Livelihoods!D39</f>
        <v>12</v>
      </c>
      <c r="E39" s="72">
        <f>[1]Livelihoods!E39</f>
        <v>569</v>
      </c>
      <c r="F39" s="72">
        <f>[1]Livelihoods!F39</f>
        <v>0</v>
      </c>
      <c r="G39" s="72">
        <f>[1]Livelihoods!G39</f>
        <v>0</v>
      </c>
      <c r="H39" s="72">
        <f>[1]Livelihoods!H39</f>
        <v>0</v>
      </c>
      <c r="I39" s="72">
        <f>[1]Livelihoods!I39</f>
        <v>0</v>
      </c>
      <c r="J39" s="72">
        <f>[1]Livelihoods!J39</f>
        <v>0</v>
      </c>
      <c r="K39" s="72">
        <f>[1]Livelihoods!K39</f>
        <v>0</v>
      </c>
      <c r="L39" s="72">
        <f>[1]Livelihoods!L39</f>
        <v>0</v>
      </c>
      <c r="M39" s="72">
        <f>[1]Livelihoods!M39</f>
        <v>0</v>
      </c>
      <c r="N39" s="72">
        <f>[1]Livelihoods!N39</f>
        <v>0</v>
      </c>
      <c r="O39" s="72">
        <f>[1]Livelihoods!O39</f>
        <v>0</v>
      </c>
      <c r="P39" s="72">
        <f>[1]Livelihoods!P39</f>
        <v>0</v>
      </c>
      <c r="Q39" s="72">
        <f>[1]Livelihoods!Q39</f>
        <v>0</v>
      </c>
      <c r="R39" s="72">
        <f>[1]Livelihoods!R39</f>
        <v>0</v>
      </c>
      <c r="S39" s="72">
        <f>[1]Livelihoods!S39</f>
        <v>0</v>
      </c>
      <c r="T39" s="72">
        <f>[1]Livelihoods!T39</f>
        <v>0</v>
      </c>
    </row>
    <row r="40" spans="1:20">
      <c r="A40" t="s">
        <v>51</v>
      </c>
      <c r="B40" s="48" t="s">
        <v>85</v>
      </c>
      <c r="C40" s="49" t="s">
        <v>71</v>
      </c>
      <c r="D40" s="72">
        <f>[1]Livelihoods!D40</f>
        <v>117</v>
      </c>
      <c r="E40" s="72">
        <f>[1]Livelihoods!E40</f>
        <v>3330</v>
      </c>
      <c r="F40" s="72">
        <f>[1]Livelihoods!F40</f>
        <v>0</v>
      </c>
      <c r="G40" s="72">
        <f>[1]Livelihoods!G40</f>
        <v>0</v>
      </c>
      <c r="H40" s="72">
        <f>[1]Livelihoods!H40</f>
        <v>0</v>
      </c>
      <c r="I40" s="72">
        <f>[1]Livelihoods!I40</f>
        <v>0</v>
      </c>
      <c r="J40" s="72">
        <f>[1]Livelihoods!J40</f>
        <v>0</v>
      </c>
      <c r="K40" s="72">
        <f>[1]Livelihoods!K40</f>
        <v>0</v>
      </c>
      <c r="L40" s="72">
        <f>[1]Livelihoods!L40</f>
        <v>0</v>
      </c>
      <c r="M40" s="72">
        <f>[1]Livelihoods!M40</f>
        <v>0</v>
      </c>
      <c r="N40" s="72">
        <f>[1]Livelihoods!N40</f>
        <v>0</v>
      </c>
      <c r="O40" s="72">
        <f>[1]Livelihoods!O40</f>
        <v>0</v>
      </c>
      <c r="P40" s="72">
        <f>[1]Livelihoods!P40</f>
        <v>0</v>
      </c>
      <c r="Q40" s="72">
        <f>[1]Livelihoods!Q40</f>
        <v>0</v>
      </c>
      <c r="R40" s="72">
        <f>[1]Livelihoods!R40</f>
        <v>0</v>
      </c>
      <c r="S40" s="72">
        <f>[1]Livelihoods!S40</f>
        <v>0</v>
      </c>
      <c r="T40" s="72">
        <f>[1]Livelihoods!T40</f>
        <v>0</v>
      </c>
    </row>
    <row r="41" spans="1:20">
      <c r="A41" t="s">
        <v>51</v>
      </c>
      <c r="B41" s="48" t="s">
        <v>85</v>
      </c>
      <c r="C41" s="49" t="s">
        <v>72</v>
      </c>
      <c r="D41" s="72">
        <f>[1]Livelihoods!D41</f>
        <v>40</v>
      </c>
      <c r="E41" s="72">
        <f>[1]Livelihoods!E41</f>
        <v>929</v>
      </c>
      <c r="F41" s="72">
        <f>[1]Livelihoods!F41</f>
        <v>0</v>
      </c>
      <c r="G41" s="72">
        <f>[1]Livelihoods!G41</f>
        <v>0</v>
      </c>
      <c r="H41" s="72">
        <f>[1]Livelihoods!H41</f>
        <v>0</v>
      </c>
      <c r="I41" s="72">
        <f>[1]Livelihoods!I41</f>
        <v>0</v>
      </c>
      <c r="J41" s="72">
        <f>[1]Livelihoods!J41</f>
        <v>0</v>
      </c>
      <c r="K41" s="72">
        <f>[1]Livelihoods!K41</f>
        <v>0</v>
      </c>
      <c r="L41" s="72">
        <f>[1]Livelihoods!L41</f>
        <v>0</v>
      </c>
      <c r="M41" s="72">
        <f>[1]Livelihoods!M41</f>
        <v>0</v>
      </c>
      <c r="N41" s="72">
        <f>[1]Livelihoods!N41</f>
        <v>0</v>
      </c>
      <c r="O41" s="72">
        <f>[1]Livelihoods!O41</f>
        <v>0</v>
      </c>
      <c r="P41" s="72">
        <f>[1]Livelihoods!P41</f>
        <v>0</v>
      </c>
      <c r="Q41" s="72">
        <f>[1]Livelihoods!Q41</f>
        <v>0</v>
      </c>
      <c r="R41" s="72">
        <f>[1]Livelihoods!R41</f>
        <v>0</v>
      </c>
      <c r="S41" s="72">
        <f>[1]Livelihoods!S41</f>
        <v>0</v>
      </c>
      <c r="T41" s="72">
        <f>[1]Livelihoods!T41</f>
        <v>0</v>
      </c>
    </row>
    <row r="42" spans="1:20">
      <c r="A42" t="s">
        <v>51</v>
      </c>
      <c r="B42" s="48" t="s">
        <v>85</v>
      </c>
      <c r="C42" s="49" t="s">
        <v>73</v>
      </c>
      <c r="D42" s="72">
        <f>[1]Livelihoods!D42</f>
        <v>0</v>
      </c>
      <c r="E42" s="72">
        <f>[1]Livelihoods!E42</f>
        <v>0</v>
      </c>
      <c r="F42" s="72">
        <f>[1]Livelihoods!F42</f>
        <v>0</v>
      </c>
      <c r="G42" s="72">
        <f>[1]Livelihoods!G42</f>
        <v>0</v>
      </c>
      <c r="H42" s="72">
        <f>[1]Livelihoods!H42</f>
        <v>0</v>
      </c>
      <c r="I42" s="72">
        <f>[1]Livelihoods!I42</f>
        <v>0</v>
      </c>
      <c r="J42" s="72">
        <f>[1]Livelihoods!J42</f>
        <v>0</v>
      </c>
      <c r="K42" s="72">
        <f>[1]Livelihoods!K42</f>
        <v>0</v>
      </c>
      <c r="L42" s="72">
        <f>[1]Livelihoods!L42</f>
        <v>0</v>
      </c>
      <c r="M42" s="72">
        <f>[1]Livelihoods!M42</f>
        <v>0</v>
      </c>
      <c r="N42" s="72">
        <f>[1]Livelihoods!N42</f>
        <v>0</v>
      </c>
      <c r="O42" s="72">
        <f>[1]Livelihoods!O42</f>
        <v>0</v>
      </c>
      <c r="P42" s="72">
        <f>[1]Livelihoods!P42</f>
        <v>0</v>
      </c>
      <c r="Q42" s="72">
        <f>[1]Livelihoods!Q42</f>
        <v>0</v>
      </c>
      <c r="R42" s="72">
        <f>[1]Livelihoods!R42</f>
        <v>0</v>
      </c>
      <c r="S42" s="72">
        <f>[1]Livelihoods!S42</f>
        <v>0</v>
      </c>
      <c r="T42" s="72">
        <f>[1]Livelihoods!T42</f>
        <v>0</v>
      </c>
    </row>
    <row r="43" spans="1:20">
      <c r="A43" t="s">
        <v>51</v>
      </c>
      <c r="B43" s="48" t="s">
        <v>86</v>
      </c>
      <c r="C43" s="49" t="s">
        <v>71</v>
      </c>
      <c r="D43" s="72">
        <f>[1]Livelihoods!D43</f>
        <v>0</v>
      </c>
      <c r="E43" s="72">
        <f>[1]Livelihoods!E43</f>
        <v>0</v>
      </c>
      <c r="F43" s="72">
        <f>[1]Livelihoods!F43</f>
        <v>0</v>
      </c>
      <c r="G43" s="72">
        <f>[1]Livelihoods!G43</f>
        <v>0</v>
      </c>
      <c r="H43" s="72">
        <f>[1]Livelihoods!H43</f>
        <v>0</v>
      </c>
      <c r="I43" s="72">
        <f>[1]Livelihoods!I43</f>
        <v>0</v>
      </c>
      <c r="J43" s="72">
        <f>[1]Livelihoods!J43</f>
        <v>0</v>
      </c>
      <c r="K43" s="72">
        <f>[1]Livelihoods!K43</f>
        <v>0</v>
      </c>
      <c r="L43" s="72">
        <f>[1]Livelihoods!L43</f>
        <v>0</v>
      </c>
      <c r="M43" s="72">
        <f>[1]Livelihoods!M43</f>
        <v>0</v>
      </c>
      <c r="N43" s="72">
        <f>[1]Livelihoods!N43</f>
        <v>0</v>
      </c>
      <c r="O43" s="72">
        <f>[1]Livelihoods!O43</f>
        <v>0</v>
      </c>
      <c r="P43" s="72">
        <f>[1]Livelihoods!P43</f>
        <v>0</v>
      </c>
      <c r="Q43" s="72">
        <f>[1]Livelihoods!Q43</f>
        <v>0</v>
      </c>
      <c r="R43" s="72">
        <f>[1]Livelihoods!R43</f>
        <v>0</v>
      </c>
      <c r="S43" s="72">
        <f>[1]Livelihoods!S43</f>
        <v>0</v>
      </c>
      <c r="T43" s="72">
        <f>[1]Livelihoods!T43</f>
        <v>0</v>
      </c>
    </row>
    <row r="44" spans="1:20">
      <c r="A44" t="s">
        <v>51</v>
      </c>
      <c r="B44" s="48" t="s">
        <v>86</v>
      </c>
      <c r="C44" s="49" t="s">
        <v>72</v>
      </c>
      <c r="D44" s="72">
        <f>[1]Livelihoods!D44</f>
        <v>0</v>
      </c>
      <c r="E44" s="72">
        <f>[1]Livelihoods!E44</f>
        <v>0</v>
      </c>
      <c r="F44" s="72">
        <f>[1]Livelihoods!F44</f>
        <v>0</v>
      </c>
      <c r="G44" s="72">
        <f>[1]Livelihoods!G44</f>
        <v>0</v>
      </c>
      <c r="H44" s="72">
        <f>[1]Livelihoods!H44</f>
        <v>0</v>
      </c>
      <c r="I44" s="72">
        <f>[1]Livelihoods!I44</f>
        <v>0</v>
      </c>
      <c r="J44" s="72">
        <f>[1]Livelihoods!J44</f>
        <v>0</v>
      </c>
      <c r="K44" s="72">
        <f>[1]Livelihoods!K44</f>
        <v>0</v>
      </c>
      <c r="L44" s="72">
        <f>[1]Livelihoods!L44</f>
        <v>0</v>
      </c>
      <c r="M44" s="72">
        <f>[1]Livelihoods!M44</f>
        <v>0</v>
      </c>
      <c r="N44" s="72">
        <f>[1]Livelihoods!N44</f>
        <v>0</v>
      </c>
      <c r="O44" s="72">
        <f>[1]Livelihoods!O44</f>
        <v>0</v>
      </c>
      <c r="P44" s="72">
        <f>[1]Livelihoods!P44</f>
        <v>0</v>
      </c>
      <c r="Q44" s="72">
        <f>[1]Livelihoods!Q44</f>
        <v>0</v>
      </c>
      <c r="R44" s="72">
        <f>[1]Livelihoods!R44</f>
        <v>0</v>
      </c>
      <c r="S44" s="72">
        <f>[1]Livelihoods!S44</f>
        <v>0</v>
      </c>
      <c r="T44" s="72">
        <f>[1]Livelihoods!T44</f>
        <v>0</v>
      </c>
    </row>
    <row r="45" spans="1:20">
      <c r="A45" t="s">
        <v>51</v>
      </c>
      <c r="B45" s="48" t="s">
        <v>86</v>
      </c>
      <c r="C45" s="49" t="s">
        <v>73</v>
      </c>
      <c r="D45" s="72">
        <f>[1]Livelihoods!D45</f>
        <v>3</v>
      </c>
      <c r="E45" s="72">
        <f>[1]Livelihoods!E45</f>
        <v>90</v>
      </c>
      <c r="F45" s="72">
        <f>[1]Livelihoods!F45</f>
        <v>0</v>
      </c>
      <c r="G45" s="72">
        <f>[1]Livelihoods!G45</f>
        <v>0</v>
      </c>
      <c r="H45" s="72">
        <f>[1]Livelihoods!H45</f>
        <v>0</v>
      </c>
      <c r="I45" s="72">
        <f>[1]Livelihoods!I45</f>
        <v>0</v>
      </c>
      <c r="J45" s="72">
        <f>[1]Livelihoods!J45</f>
        <v>0</v>
      </c>
      <c r="K45" s="72">
        <f>[1]Livelihoods!K45</f>
        <v>0</v>
      </c>
      <c r="L45" s="72">
        <f>[1]Livelihoods!L45</f>
        <v>0</v>
      </c>
      <c r="M45" s="72">
        <f>[1]Livelihoods!M45</f>
        <v>0</v>
      </c>
      <c r="N45" s="72">
        <f>[1]Livelihoods!N45</f>
        <v>0</v>
      </c>
      <c r="O45" s="72">
        <f>[1]Livelihoods!O45</f>
        <v>0</v>
      </c>
      <c r="P45" s="72">
        <f>[1]Livelihoods!P45</f>
        <v>0</v>
      </c>
      <c r="Q45" s="72">
        <f>[1]Livelihoods!Q45</f>
        <v>0</v>
      </c>
      <c r="R45" s="72">
        <f>[1]Livelihoods!R45</f>
        <v>0</v>
      </c>
      <c r="S45" s="72">
        <f>[1]Livelihoods!S45</f>
        <v>0</v>
      </c>
      <c r="T45" s="72">
        <f>[1]Livelihoods!T45</f>
        <v>0</v>
      </c>
    </row>
    <row r="46" spans="1:20">
      <c r="A46" s="50" t="s">
        <v>87</v>
      </c>
      <c r="B46" s="48" t="s">
        <v>88</v>
      </c>
      <c r="C46" s="49" t="s">
        <v>71</v>
      </c>
      <c r="D46" s="50">
        <v>196</v>
      </c>
      <c r="E46" s="50">
        <v>16135</v>
      </c>
      <c r="F46" s="50">
        <v>46</v>
      </c>
      <c r="G46" s="50">
        <v>3473</v>
      </c>
      <c r="H46" s="50">
        <v>46</v>
      </c>
      <c r="I46" s="50">
        <v>33</v>
      </c>
      <c r="J46" s="50">
        <v>2</v>
      </c>
      <c r="K46" s="50">
        <v>217</v>
      </c>
      <c r="L46" s="50">
        <v>17136</v>
      </c>
      <c r="M46" s="50">
        <v>14013</v>
      </c>
      <c r="N46" s="50">
        <v>0</v>
      </c>
      <c r="O46" s="50">
        <v>174</v>
      </c>
      <c r="P46" s="50">
        <v>174</v>
      </c>
      <c r="Q46" s="50">
        <v>10064142</v>
      </c>
      <c r="R46" s="50">
        <v>157</v>
      </c>
      <c r="S46" s="50">
        <v>157</v>
      </c>
      <c r="T46" s="50">
        <v>11465</v>
      </c>
    </row>
    <row r="47" spans="1:20">
      <c r="A47" s="50" t="s">
        <v>87</v>
      </c>
      <c r="B47" s="48" t="s">
        <v>88</v>
      </c>
      <c r="C47" s="49" t="s">
        <v>72</v>
      </c>
      <c r="D47" s="50">
        <v>8</v>
      </c>
      <c r="E47" s="50">
        <v>377</v>
      </c>
      <c r="F47" s="50">
        <v>22</v>
      </c>
      <c r="G47" s="50">
        <v>1198</v>
      </c>
      <c r="H47" s="50">
        <v>7</v>
      </c>
      <c r="I47" s="50">
        <v>0</v>
      </c>
      <c r="J47" s="50">
        <v>0</v>
      </c>
      <c r="K47" s="50">
        <v>30</v>
      </c>
      <c r="L47" s="50">
        <v>1584</v>
      </c>
      <c r="M47" s="50">
        <v>0</v>
      </c>
      <c r="N47" s="50">
        <v>8294</v>
      </c>
      <c r="O47" s="50">
        <v>3</v>
      </c>
      <c r="P47" s="50">
        <v>3</v>
      </c>
      <c r="Q47" s="50">
        <v>1908221</v>
      </c>
      <c r="R47" s="50">
        <v>3</v>
      </c>
      <c r="S47" s="50">
        <v>3</v>
      </c>
      <c r="T47" s="50">
        <v>186</v>
      </c>
    </row>
    <row r="48" spans="1:20">
      <c r="A48" s="50" t="s">
        <v>87</v>
      </c>
      <c r="B48" s="48" t="s">
        <v>88</v>
      </c>
      <c r="C48" s="49" t="s">
        <v>73</v>
      </c>
      <c r="D48" s="50">
        <v>11</v>
      </c>
      <c r="E48" s="50">
        <v>485</v>
      </c>
      <c r="F48" s="50">
        <v>0</v>
      </c>
      <c r="G48" s="50">
        <v>0</v>
      </c>
      <c r="H48" s="50">
        <v>4</v>
      </c>
      <c r="I48" s="50">
        <v>0</v>
      </c>
      <c r="J48" s="50">
        <v>0</v>
      </c>
      <c r="K48" s="50">
        <v>11</v>
      </c>
      <c r="L48" s="50">
        <v>485</v>
      </c>
      <c r="M48" s="50">
        <v>0</v>
      </c>
      <c r="N48" s="50">
        <v>0</v>
      </c>
      <c r="O48" s="50">
        <v>4</v>
      </c>
      <c r="P48" s="50">
        <v>4</v>
      </c>
      <c r="Q48" s="50">
        <v>780982</v>
      </c>
      <c r="R48" s="50">
        <v>4</v>
      </c>
      <c r="S48" s="50">
        <v>4</v>
      </c>
      <c r="T48" s="50">
        <v>153</v>
      </c>
    </row>
    <row r="49" spans="1:20">
      <c r="A49" s="50" t="s">
        <v>87</v>
      </c>
      <c r="B49" s="48" t="s">
        <v>89</v>
      </c>
      <c r="C49" s="49" t="s">
        <v>71</v>
      </c>
      <c r="D49" s="50">
        <v>0</v>
      </c>
      <c r="E49" s="50">
        <v>0</v>
      </c>
      <c r="F49" s="50">
        <v>153</v>
      </c>
      <c r="G49" s="50">
        <v>8627</v>
      </c>
      <c r="H49" s="50">
        <v>153</v>
      </c>
      <c r="I49" s="50">
        <v>29</v>
      </c>
      <c r="J49" s="50">
        <v>7</v>
      </c>
      <c r="K49" s="50">
        <v>153</v>
      </c>
      <c r="L49" s="50">
        <v>8627</v>
      </c>
      <c r="M49" s="50">
        <v>5459</v>
      </c>
      <c r="N49" s="50">
        <v>0</v>
      </c>
      <c r="O49" s="50">
        <v>153</v>
      </c>
      <c r="P49" s="50">
        <v>153</v>
      </c>
      <c r="Q49" s="50">
        <v>4322000</v>
      </c>
      <c r="R49" s="50">
        <v>153</v>
      </c>
      <c r="S49" s="50">
        <v>153</v>
      </c>
      <c r="T49" s="50">
        <v>8627</v>
      </c>
    </row>
    <row r="50" spans="1:20">
      <c r="A50" s="50" t="s">
        <v>87</v>
      </c>
      <c r="B50" s="48" t="s">
        <v>89</v>
      </c>
      <c r="C50" s="49" t="s">
        <v>72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</row>
    <row r="51" spans="1:20">
      <c r="A51" s="50" t="s">
        <v>87</v>
      </c>
      <c r="B51" s="48" t="s">
        <v>89</v>
      </c>
      <c r="C51" s="49" t="s">
        <v>73</v>
      </c>
      <c r="D51" s="50">
        <v>33</v>
      </c>
      <c r="E51" s="50">
        <v>1392</v>
      </c>
      <c r="F51" s="50">
        <v>25</v>
      </c>
      <c r="G51" s="50">
        <v>914</v>
      </c>
      <c r="H51" s="50">
        <v>0</v>
      </c>
      <c r="I51" s="50">
        <v>0</v>
      </c>
      <c r="J51" s="50">
        <v>0</v>
      </c>
      <c r="K51" s="50">
        <v>33</v>
      </c>
      <c r="L51" s="50">
        <v>1392</v>
      </c>
      <c r="M51" s="50">
        <v>0</v>
      </c>
      <c r="N51" s="50">
        <v>0</v>
      </c>
      <c r="O51" s="50">
        <v>25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</row>
    <row r="52" spans="1:20">
      <c r="A52" s="50" t="s">
        <v>87</v>
      </c>
      <c r="B52" s="48" t="s">
        <v>90</v>
      </c>
      <c r="C52" s="49" t="s">
        <v>71</v>
      </c>
      <c r="D52" s="50">
        <v>203</v>
      </c>
      <c r="E52" s="50">
        <v>12529</v>
      </c>
      <c r="F52" s="50">
        <v>123</v>
      </c>
      <c r="G52" s="50">
        <v>8674</v>
      </c>
      <c r="H52" s="50">
        <v>166</v>
      </c>
      <c r="I52" s="50">
        <v>14</v>
      </c>
      <c r="J52" s="50">
        <v>6</v>
      </c>
      <c r="K52" s="50">
        <v>326</v>
      </c>
      <c r="L52" s="50">
        <v>18666</v>
      </c>
      <c r="M52" s="50">
        <v>14926</v>
      </c>
      <c r="N52" s="50">
        <v>0</v>
      </c>
      <c r="O52" s="50">
        <v>270</v>
      </c>
      <c r="P52" s="50">
        <v>190</v>
      </c>
      <c r="Q52" s="50">
        <v>7921700</v>
      </c>
      <c r="R52" s="50">
        <v>173</v>
      </c>
      <c r="S52" s="50">
        <v>173</v>
      </c>
      <c r="T52" s="50">
        <v>6756</v>
      </c>
    </row>
    <row r="53" spans="1:20">
      <c r="A53" s="50" t="s">
        <v>87</v>
      </c>
      <c r="B53" s="48" t="s">
        <v>90</v>
      </c>
      <c r="C53" s="49" t="s">
        <v>72</v>
      </c>
      <c r="D53" s="50">
        <v>40</v>
      </c>
      <c r="E53" s="50">
        <v>1932</v>
      </c>
      <c r="F53" s="50">
        <v>15</v>
      </c>
      <c r="G53" s="50">
        <v>667</v>
      </c>
      <c r="H53" s="50">
        <v>15</v>
      </c>
      <c r="I53" s="50">
        <v>3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</row>
    <row r="54" spans="1:20">
      <c r="A54" s="50" t="s">
        <v>87</v>
      </c>
      <c r="B54" s="48" t="s">
        <v>90</v>
      </c>
      <c r="C54" s="49" t="s">
        <v>73</v>
      </c>
      <c r="D54" s="50">
        <v>5</v>
      </c>
      <c r="E54" s="50">
        <v>218</v>
      </c>
      <c r="F54" s="50">
        <v>9</v>
      </c>
      <c r="G54" s="50">
        <v>374</v>
      </c>
      <c r="H54" s="50">
        <v>7</v>
      </c>
      <c r="I54" s="50">
        <v>0</v>
      </c>
      <c r="J54" s="50">
        <v>0</v>
      </c>
      <c r="K54" s="50">
        <v>18</v>
      </c>
      <c r="L54" s="50">
        <v>782</v>
      </c>
      <c r="M54" s="50">
        <v>0</v>
      </c>
      <c r="N54" s="50">
        <v>0</v>
      </c>
      <c r="O54" s="50">
        <v>18</v>
      </c>
      <c r="P54" s="50">
        <v>9</v>
      </c>
      <c r="Q54" s="50">
        <v>1012100</v>
      </c>
      <c r="R54" s="50">
        <v>2</v>
      </c>
      <c r="S54" s="50">
        <v>2</v>
      </c>
      <c r="T54" s="50">
        <v>2</v>
      </c>
    </row>
    <row r="55" spans="1:20">
      <c r="A55" s="50" t="s">
        <v>87</v>
      </c>
      <c r="B55" s="48" t="s">
        <v>99</v>
      </c>
      <c r="C55" s="49" t="s">
        <v>71</v>
      </c>
      <c r="D55" s="50">
        <v>0</v>
      </c>
      <c r="E55" s="50">
        <v>0</v>
      </c>
      <c r="F55" s="50">
        <v>0</v>
      </c>
      <c r="G55" s="50">
        <v>0</v>
      </c>
      <c r="H55" s="50">
        <v>84</v>
      </c>
      <c r="I55" s="50">
        <v>13</v>
      </c>
      <c r="J55" s="50">
        <v>0</v>
      </c>
      <c r="K55" s="50">
        <v>84</v>
      </c>
      <c r="L55" s="50">
        <v>6158</v>
      </c>
      <c r="M55" s="50">
        <v>2144</v>
      </c>
      <c r="N55" s="50">
        <v>0</v>
      </c>
      <c r="O55" s="50">
        <v>84</v>
      </c>
      <c r="P55" s="50">
        <v>84</v>
      </c>
      <c r="Q55" s="50">
        <v>5449470</v>
      </c>
      <c r="R55" s="50">
        <v>84</v>
      </c>
      <c r="S55" s="50">
        <v>84</v>
      </c>
      <c r="T55" s="50">
        <v>84</v>
      </c>
    </row>
    <row r="56" spans="1:20">
      <c r="A56" s="50" t="s">
        <v>87</v>
      </c>
      <c r="B56" s="48" t="s">
        <v>99</v>
      </c>
      <c r="C56" s="49" t="s">
        <v>72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</row>
    <row r="57" spans="1:20">
      <c r="A57" s="50" t="s">
        <v>87</v>
      </c>
      <c r="B57" s="48" t="s">
        <v>99</v>
      </c>
      <c r="C57" s="49" t="s">
        <v>73</v>
      </c>
      <c r="D57" s="50">
        <v>5</v>
      </c>
      <c r="E57" s="50">
        <v>243</v>
      </c>
      <c r="F57" s="50">
        <v>84</v>
      </c>
      <c r="G57" s="50">
        <v>6158</v>
      </c>
      <c r="H57" s="50">
        <v>0</v>
      </c>
      <c r="I57" s="50">
        <v>0</v>
      </c>
      <c r="J57" s="50">
        <v>0</v>
      </c>
      <c r="K57" s="50">
        <v>5</v>
      </c>
      <c r="L57" s="50">
        <v>243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</row>
    <row r="58" spans="1:20">
      <c r="A58" s="50" t="s">
        <v>87</v>
      </c>
      <c r="B58" s="48" t="s">
        <v>91</v>
      </c>
      <c r="C58" s="49" t="s">
        <v>71</v>
      </c>
      <c r="D58" s="50">
        <v>132</v>
      </c>
      <c r="E58" s="50">
        <v>5406</v>
      </c>
      <c r="F58" s="50">
        <v>18</v>
      </c>
      <c r="G58" s="50">
        <v>651</v>
      </c>
      <c r="H58" s="50">
        <v>12</v>
      </c>
      <c r="I58" s="50">
        <v>5</v>
      </c>
      <c r="J58" s="50">
        <v>4</v>
      </c>
      <c r="K58" s="50">
        <v>74</v>
      </c>
      <c r="L58" s="50">
        <v>2890</v>
      </c>
      <c r="M58" s="50">
        <v>818</v>
      </c>
      <c r="N58" s="50">
        <v>0</v>
      </c>
      <c r="O58" s="50">
        <v>72</v>
      </c>
      <c r="P58" s="50">
        <v>72</v>
      </c>
      <c r="Q58" s="50">
        <v>2426310</v>
      </c>
      <c r="R58" s="50">
        <v>65</v>
      </c>
      <c r="S58" s="50">
        <v>65</v>
      </c>
      <c r="T58" s="50">
        <v>123</v>
      </c>
    </row>
    <row r="59" spans="1:20">
      <c r="A59" s="50" t="s">
        <v>87</v>
      </c>
      <c r="B59" s="48" t="s">
        <v>91</v>
      </c>
      <c r="C59" s="49" t="s">
        <v>72</v>
      </c>
      <c r="D59" s="50">
        <v>67</v>
      </c>
      <c r="E59" s="50">
        <v>3111</v>
      </c>
      <c r="F59" s="50">
        <v>57</v>
      </c>
      <c r="G59" s="50">
        <v>2359</v>
      </c>
      <c r="H59" s="50">
        <v>44</v>
      </c>
      <c r="I59" s="50">
        <v>0</v>
      </c>
      <c r="J59" s="50">
        <v>0</v>
      </c>
      <c r="K59" s="50">
        <v>76</v>
      </c>
      <c r="L59" s="50">
        <v>3579</v>
      </c>
      <c r="M59" s="50">
        <v>0</v>
      </c>
      <c r="N59" s="50">
        <v>0</v>
      </c>
      <c r="O59" s="50">
        <v>46</v>
      </c>
      <c r="P59" s="50">
        <v>40</v>
      </c>
      <c r="Q59" s="50">
        <v>13839501</v>
      </c>
      <c r="R59" s="50">
        <v>0</v>
      </c>
      <c r="S59" s="50">
        <v>0</v>
      </c>
      <c r="T59" s="50">
        <v>0</v>
      </c>
    </row>
    <row r="60" spans="1:20">
      <c r="A60" s="50" t="s">
        <v>87</v>
      </c>
      <c r="B60" s="48" t="s">
        <v>91</v>
      </c>
      <c r="C60" s="49" t="s">
        <v>73</v>
      </c>
      <c r="D60" s="50">
        <v>9</v>
      </c>
      <c r="E60" s="50">
        <v>478</v>
      </c>
      <c r="F60" s="50">
        <v>3</v>
      </c>
      <c r="G60" s="50">
        <v>91</v>
      </c>
      <c r="H60" s="50">
        <v>3</v>
      </c>
      <c r="I60" s="50">
        <v>0</v>
      </c>
      <c r="J60" s="50">
        <v>0</v>
      </c>
      <c r="K60" s="50">
        <v>12</v>
      </c>
      <c r="L60" s="50">
        <v>569</v>
      </c>
      <c r="M60" s="50">
        <v>0</v>
      </c>
      <c r="N60" s="50">
        <v>0</v>
      </c>
      <c r="O60" s="50">
        <v>3</v>
      </c>
      <c r="P60" s="50">
        <v>8</v>
      </c>
      <c r="Q60" s="50">
        <v>322800</v>
      </c>
      <c r="R60" s="50">
        <v>0</v>
      </c>
      <c r="S60" s="50">
        <v>0</v>
      </c>
      <c r="T60" s="50">
        <v>0</v>
      </c>
    </row>
    <row r="61" spans="1:20">
      <c r="A61" s="50" t="s">
        <v>87</v>
      </c>
      <c r="B61" s="48" t="s">
        <v>92</v>
      </c>
      <c r="C61" s="49" t="s">
        <v>71</v>
      </c>
      <c r="D61" s="50">
        <v>69</v>
      </c>
      <c r="E61" s="50">
        <v>550</v>
      </c>
      <c r="F61" s="50">
        <v>48</v>
      </c>
      <c r="G61" s="50">
        <v>2780</v>
      </c>
      <c r="H61" s="50">
        <v>28</v>
      </c>
      <c r="I61" s="50">
        <v>0</v>
      </c>
      <c r="J61" s="50">
        <v>0</v>
      </c>
      <c r="K61" s="50">
        <v>94</v>
      </c>
      <c r="L61" s="50">
        <v>5809</v>
      </c>
      <c r="M61" s="50">
        <v>2867</v>
      </c>
      <c r="N61" s="50">
        <v>0</v>
      </c>
      <c r="O61" s="50">
        <v>72</v>
      </c>
      <c r="P61" s="50">
        <v>15</v>
      </c>
      <c r="Q61" s="50">
        <v>421140</v>
      </c>
      <c r="R61" s="50">
        <v>66</v>
      </c>
      <c r="S61" s="50">
        <v>65</v>
      </c>
      <c r="T61" s="50">
        <v>3851</v>
      </c>
    </row>
    <row r="62" spans="1:20">
      <c r="A62" s="50" t="s">
        <v>87</v>
      </c>
      <c r="B62" s="48" t="s">
        <v>92</v>
      </c>
      <c r="C62" s="49" t="s">
        <v>72</v>
      </c>
      <c r="D62" s="50">
        <v>18</v>
      </c>
      <c r="E62" s="50">
        <v>200</v>
      </c>
      <c r="F62" s="50">
        <v>22</v>
      </c>
      <c r="G62" s="50">
        <v>729</v>
      </c>
      <c r="H62" s="50">
        <v>4</v>
      </c>
      <c r="I62" s="50">
        <v>0</v>
      </c>
      <c r="J62" s="50">
        <v>0</v>
      </c>
      <c r="K62" s="50">
        <v>9</v>
      </c>
      <c r="L62" s="50">
        <v>450</v>
      </c>
      <c r="M62" s="50">
        <v>0</v>
      </c>
      <c r="N62" s="50">
        <v>8800</v>
      </c>
      <c r="O62" s="50">
        <v>9</v>
      </c>
      <c r="P62" s="50">
        <v>6</v>
      </c>
      <c r="Q62" s="50">
        <v>3356680</v>
      </c>
      <c r="R62" s="50">
        <v>3</v>
      </c>
      <c r="S62" s="50">
        <v>2</v>
      </c>
      <c r="T62" s="50">
        <v>200</v>
      </c>
    </row>
    <row r="63" spans="1:20">
      <c r="A63" s="50" t="s">
        <v>87</v>
      </c>
      <c r="B63" s="48" t="s">
        <v>92</v>
      </c>
      <c r="C63" s="49" t="s">
        <v>73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</row>
    <row r="64" spans="1:20">
      <c r="A64" s="50" t="s">
        <v>87</v>
      </c>
      <c r="B64" s="48" t="s">
        <v>93</v>
      </c>
      <c r="C64" s="49" t="s">
        <v>71</v>
      </c>
      <c r="D64" s="50">
        <v>132</v>
      </c>
      <c r="E64" s="50">
        <v>9180</v>
      </c>
      <c r="F64" s="50">
        <v>32</v>
      </c>
      <c r="G64" s="50">
        <v>2489</v>
      </c>
      <c r="H64" s="50">
        <v>164</v>
      </c>
      <c r="I64" s="50">
        <v>35</v>
      </c>
      <c r="J64" s="50">
        <v>6</v>
      </c>
      <c r="K64" s="50">
        <v>164</v>
      </c>
      <c r="L64" s="50">
        <v>11667</v>
      </c>
      <c r="M64" s="50">
        <v>8615</v>
      </c>
      <c r="N64" s="50">
        <v>0</v>
      </c>
      <c r="O64" s="50">
        <v>164</v>
      </c>
      <c r="P64" s="50">
        <v>164</v>
      </c>
      <c r="Q64" s="50">
        <v>5177375</v>
      </c>
      <c r="R64" s="50">
        <v>0</v>
      </c>
      <c r="S64" s="50">
        <v>0</v>
      </c>
      <c r="T64" s="50">
        <v>130</v>
      </c>
    </row>
    <row r="65" spans="1:20">
      <c r="A65" s="50" t="s">
        <v>87</v>
      </c>
      <c r="B65" s="48" t="s">
        <v>93</v>
      </c>
      <c r="C65" s="49" t="s">
        <v>72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</row>
    <row r="66" spans="1:20">
      <c r="A66" s="50" t="s">
        <v>87</v>
      </c>
      <c r="B66" s="48" t="s">
        <v>93</v>
      </c>
      <c r="C66" s="49" t="s">
        <v>73</v>
      </c>
      <c r="D66" s="50">
        <v>9</v>
      </c>
      <c r="E66" s="50">
        <v>957</v>
      </c>
      <c r="F66" s="50">
        <v>5</v>
      </c>
      <c r="G66" s="50">
        <v>176</v>
      </c>
      <c r="H66" s="50">
        <v>0</v>
      </c>
      <c r="I66" s="50">
        <v>0</v>
      </c>
      <c r="J66" s="50">
        <v>0</v>
      </c>
      <c r="K66" s="50">
        <v>14</v>
      </c>
      <c r="L66" s="50">
        <v>1133</v>
      </c>
      <c r="M66" s="50">
        <v>0</v>
      </c>
      <c r="N66" s="50">
        <v>0</v>
      </c>
      <c r="O66" s="50">
        <v>5</v>
      </c>
      <c r="P66" s="50">
        <v>5</v>
      </c>
      <c r="Q66" s="50">
        <v>2234800</v>
      </c>
      <c r="R66" s="50">
        <v>0</v>
      </c>
      <c r="S66" s="50">
        <v>0</v>
      </c>
      <c r="T66" s="50">
        <v>0</v>
      </c>
    </row>
    <row r="67" spans="1:20">
      <c r="A67" s="50" t="s">
        <v>87</v>
      </c>
      <c r="B67" s="48" t="s">
        <v>94</v>
      </c>
      <c r="C67" s="49" t="s">
        <v>71</v>
      </c>
      <c r="D67" s="50">
        <v>79</v>
      </c>
      <c r="E67" s="50">
        <v>5757</v>
      </c>
      <c r="F67" s="50">
        <v>0</v>
      </c>
      <c r="G67" s="50">
        <v>0</v>
      </c>
      <c r="H67" s="50">
        <v>65</v>
      </c>
      <c r="I67" s="50">
        <v>5</v>
      </c>
      <c r="J67" s="50">
        <v>4</v>
      </c>
      <c r="K67" s="50">
        <v>79</v>
      </c>
      <c r="L67" s="50">
        <v>5757</v>
      </c>
      <c r="M67" s="50">
        <v>2674.5</v>
      </c>
      <c r="N67" s="50">
        <v>1330</v>
      </c>
      <c r="O67" s="50">
        <v>25</v>
      </c>
      <c r="P67" s="50">
        <v>25</v>
      </c>
      <c r="Q67" s="50">
        <v>1428966</v>
      </c>
      <c r="R67" s="50">
        <v>1</v>
      </c>
      <c r="S67" s="50">
        <v>25</v>
      </c>
      <c r="T67" s="50">
        <v>10101</v>
      </c>
    </row>
    <row r="68" spans="1:20">
      <c r="A68" s="50" t="s">
        <v>87</v>
      </c>
      <c r="B68" s="48" t="s">
        <v>94</v>
      </c>
      <c r="C68" s="49" t="s">
        <v>72</v>
      </c>
      <c r="D68" s="50">
        <v>0</v>
      </c>
      <c r="E68" s="50">
        <v>0</v>
      </c>
      <c r="F68" s="50">
        <v>23</v>
      </c>
      <c r="G68" s="50">
        <v>891</v>
      </c>
      <c r="H68" s="50">
        <v>0</v>
      </c>
      <c r="I68" s="50">
        <v>0</v>
      </c>
      <c r="J68" s="50">
        <v>0</v>
      </c>
      <c r="K68" s="50">
        <v>9</v>
      </c>
      <c r="L68" s="50">
        <v>370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370</v>
      </c>
    </row>
    <row r="69" spans="1:20">
      <c r="A69" s="50" t="s">
        <v>87</v>
      </c>
      <c r="B69" s="48" t="s">
        <v>94</v>
      </c>
      <c r="C69" s="49" t="s">
        <v>73</v>
      </c>
      <c r="D69" s="50">
        <v>2</v>
      </c>
      <c r="E69" s="50">
        <v>160</v>
      </c>
      <c r="F69" s="50">
        <v>7</v>
      </c>
      <c r="G69" s="50">
        <v>467</v>
      </c>
      <c r="H69" s="50">
        <v>3</v>
      </c>
      <c r="I69" s="50">
        <v>0</v>
      </c>
      <c r="J69" s="50">
        <v>0</v>
      </c>
      <c r="K69" s="50">
        <v>6</v>
      </c>
      <c r="L69" s="50">
        <v>380</v>
      </c>
      <c r="M69" s="50">
        <v>0</v>
      </c>
      <c r="N69" s="50">
        <v>0</v>
      </c>
      <c r="O69" s="50">
        <v>5</v>
      </c>
      <c r="P69" s="50">
        <v>4</v>
      </c>
      <c r="Q69" s="50">
        <v>380800</v>
      </c>
      <c r="R69" s="50">
        <v>4</v>
      </c>
      <c r="S69" s="50">
        <v>3</v>
      </c>
      <c r="T69" s="50">
        <v>86</v>
      </c>
    </row>
    <row r="70" spans="1:20">
      <c r="A70" s="50" t="s">
        <v>87</v>
      </c>
      <c r="B70" s="48" t="s">
        <v>95</v>
      </c>
      <c r="C70" s="49" t="s">
        <v>71</v>
      </c>
      <c r="D70" s="50">
        <v>0</v>
      </c>
      <c r="E70" s="50">
        <v>0</v>
      </c>
      <c r="F70" s="50">
        <v>67</v>
      </c>
      <c r="G70" s="50">
        <v>4185</v>
      </c>
      <c r="H70" s="50">
        <v>55</v>
      </c>
      <c r="I70" s="50">
        <v>8</v>
      </c>
      <c r="J70" s="50">
        <v>3</v>
      </c>
      <c r="K70" s="50">
        <v>171</v>
      </c>
      <c r="L70" s="50">
        <v>10641</v>
      </c>
      <c r="M70" s="50">
        <v>5248.97</v>
      </c>
      <c r="N70" s="50">
        <v>0</v>
      </c>
      <c r="O70" s="50">
        <v>171</v>
      </c>
      <c r="P70" s="50">
        <v>171</v>
      </c>
      <c r="Q70" s="50">
        <v>13024168</v>
      </c>
      <c r="R70" s="50">
        <v>0</v>
      </c>
      <c r="S70" s="50">
        <v>0</v>
      </c>
      <c r="T70" s="50">
        <v>0</v>
      </c>
    </row>
    <row r="71" spans="1:20">
      <c r="A71" s="50" t="s">
        <v>87</v>
      </c>
      <c r="B71" s="48" t="s">
        <v>95</v>
      </c>
      <c r="C71" s="49" t="s">
        <v>72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8</v>
      </c>
      <c r="L71" s="50">
        <v>412</v>
      </c>
      <c r="M71" s="50">
        <v>0</v>
      </c>
      <c r="N71" s="50">
        <v>2478</v>
      </c>
      <c r="O71" s="50">
        <v>8</v>
      </c>
      <c r="P71" s="50">
        <v>8</v>
      </c>
      <c r="Q71" s="50">
        <v>375126</v>
      </c>
      <c r="R71" s="50">
        <v>0</v>
      </c>
      <c r="S71" s="50">
        <v>0</v>
      </c>
      <c r="T71" s="50">
        <v>0</v>
      </c>
    </row>
    <row r="72" spans="1:20">
      <c r="A72" s="50" t="s">
        <v>87</v>
      </c>
      <c r="B72" s="48" t="s">
        <v>95</v>
      </c>
      <c r="C72" s="49" t="s">
        <v>73</v>
      </c>
      <c r="D72" s="50">
        <v>16</v>
      </c>
      <c r="E72" s="50">
        <v>644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19</v>
      </c>
      <c r="L72" s="50">
        <v>644</v>
      </c>
      <c r="M72" s="50">
        <v>0</v>
      </c>
      <c r="N72" s="50">
        <v>0</v>
      </c>
      <c r="O72" s="50">
        <v>12</v>
      </c>
      <c r="P72" s="50">
        <v>12</v>
      </c>
      <c r="Q72" s="50">
        <v>828000</v>
      </c>
      <c r="R72" s="50">
        <v>0</v>
      </c>
      <c r="S72" s="50">
        <v>0</v>
      </c>
      <c r="T72" s="50">
        <v>0</v>
      </c>
    </row>
    <row r="73" spans="1:20">
      <c r="A73" s="50" t="s">
        <v>87</v>
      </c>
      <c r="B73" s="48" t="s">
        <v>96</v>
      </c>
      <c r="C73" s="49" t="s">
        <v>71</v>
      </c>
      <c r="D73" s="50">
        <v>153</v>
      </c>
      <c r="E73" s="50">
        <v>11333</v>
      </c>
      <c r="F73" s="50">
        <v>46</v>
      </c>
      <c r="G73" s="50">
        <v>3398</v>
      </c>
      <c r="H73" s="50">
        <v>62</v>
      </c>
      <c r="I73" s="50">
        <v>18</v>
      </c>
      <c r="J73" s="50">
        <v>7</v>
      </c>
      <c r="K73" s="50">
        <v>199</v>
      </c>
      <c r="L73" s="50">
        <v>14731</v>
      </c>
      <c r="M73" s="50">
        <v>6463</v>
      </c>
      <c r="N73" s="50">
        <v>0</v>
      </c>
      <c r="O73" s="50">
        <v>119</v>
      </c>
      <c r="P73" s="50">
        <v>82</v>
      </c>
      <c r="Q73" s="50">
        <v>8120020</v>
      </c>
      <c r="R73" s="50">
        <v>10</v>
      </c>
      <c r="S73" s="50">
        <v>10</v>
      </c>
      <c r="T73" s="50">
        <v>3708</v>
      </c>
    </row>
    <row r="74" spans="1:20">
      <c r="A74" s="50" t="s">
        <v>87</v>
      </c>
      <c r="B74" s="48" t="s">
        <v>96</v>
      </c>
      <c r="C74" s="49" t="s">
        <v>72</v>
      </c>
      <c r="D74" s="50">
        <v>0</v>
      </c>
      <c r="E74" s="50">
        <v>0</v>
      </c>
      <c r="F74" s="50">
        <v>21</v>
      </c>
      <c r="G74" s="50">
        <v>1124</v>
      </c>
      <c r="H74" s="50">
        <v>16</v>
      </c>
      <c r="I74" s="50">
        <v>0</v>
      </c>
      <c r="J74" s="50">
        <v>0</v>
      </c>
      <c r="K74" s="50">
        <v>21</v>
      </c>
      <c r="L74" s="50">
        <v>1124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</row>
    <row r="75" spans="1:20">
      <c r="A75" s="50" t="s">
        <v>87</v>
      </c>
      <c r="B75" s="52" t="s">
        <v>96</v>
      </c>
      <c r="C75" s="53" t="s">
        <v>73</v>
      </c>
      <c r="D75" s="50">
        <v>17</v>
      </c>
      <c r="E75" s="50">
        <v>1331</v>
      </c>
      <c r="F75" s="50">
        <v>7</v>
      </c>
      <c r="G75" s="50">
        <v>294</v>
      </c>
      <c r="H75" s="50">
        <v>20</v>
      </c>
      <c r="I75" s="50">
        <v>0</v>
      </c>
      <c r="J75" s="50">
        <v>0</v>
      </c>
      <c r="K75" s="50">
        <v>24</v>
      </c>
      <c r="L75" s="50">
        <v>1625</v>
      </c>
      <c r="M75" s="50">
        <v>0</v>
      </c>
      <c r="N75" s="50">
        <v>0</v>
      </c>
      <c r="O75" s="50">
        <v>11</v>
      </c>
      <c r="P75" s="50">
        <v>13</v>
      </c>
      <c r="Q75" s="50">
        <v>1159200</v>
      </c>
      <c r="R75" s="50">
        <v>7</v>
      </c>
      <c r="S75" s="50">
        <v>7</v>
      </c>
      <c r="T75" s="50">
        <v>7</v>
      </c>
    </row>
    <row r="76" spans="1:20">
      <c r="A76" t="s">
        <v>50</v>
      </c>
      <c r="B76" s="51" t="s">
        <v>88</v>
      </c>
      <c r="C76" s="51" t="s">
        <v>71</v>
      </c>
      <c r="D76" s="50">
        <f>[2]Livelihoods!D4</f>
        <v>0</v>
      </c>
      <c r="E76" s="50">
        <f>[2]Livelihoods!E4</f>
        <v>0</v>
      </c>
      <c r="F76" s="50">
        <f>[2]Livelihoods!F4</f>
        <v>0</v>
      </c>
      <c r="G76" s="50">
        <f>[2]Livelihoods!G4</f>
        <v>0</v>
      </c>
      <c r="H76" s="50">
        <f>[2]Livelihoods!H4</f>
        <v>0</v>
      </c>
      <c r="I76" s="50">
        <f>[2]Livelihoods!I4</f>
        <v>0</v>
      </c>
      <c r="J76" s="50">
        <f>[2]Livelihoods!J4</f>
        <v>0</v>
      </c>
      <c r="K76" s="50">
        <f>[2]Livelihoods!K4</f>
        <v>0</v>
      </c>
      <c r="L76" s="50">
        <f>[2]Livelihoods!L4</f>
        <v>0</v>
      </c>
      <c r="M76" s="50">
        <f>[2]Livelihoods!M4</f>
        <v>0</v>
      </c>
      <c r="N76" s="50">
        <f>[2]Livelihoods!N4</f>
        <v>0</v>
      </c>
      <c r="O76" s="50">
        <f>[2]Livelihoods!O4</f>
        <v>0</v>
      </c>
      <c r="P76" s="50">
        <f>[2]Livelihoods!P4</f>
        <v>0</v>
      </c>
      <c r="Q76" s="50">
        <f>[2]Livelihoods!Q4</f>
        <v>0</v>
      </c>
      <c r="R76" s="50">
        <f>[2]Livelihoods!R4</f>
        <v>0</v>
      </c>
      <c r="S76" s="50">
        <f>[2]Livelihoods!S4</f>
        <v>0</v>
      </c>
      <c r="T76" s="50">
        <f>[2]Livelihoods!T4</f>
        <v>0</v>
      </c>
    </row>
    <row r="77" spans="1:20">
      <c r="A77" t="s">
        <v>50</v>
      </c>
      <c r="B77" s="48" t="s">
        <v>88</v>
      </c>
      <c r="C77" s="49" t="s">
        <v>72</v>
      </c>
      <c r="D77" s="50">
        <f>[2]Livelihoods!D5</f>
        <v>0</v>
      </c>
      <c r="E77" s="50">
        <f>[2]Livelihoods!E5</f>
        <v>0</v>
      </c>
      <c r="F77" s="50">
        <f>[2]Livelihoods!F5</f>
        <v>0</v>
      </c>
      <c r="G77" s="50">
        <f>[2]Livelihoods!G5</f>
        <v>0</v>
      </c>
      <c r="H77" s="50">
        <f>[2]Livelihoods!H5</f>
        <v>0</v>
      </c>
      <c r="I77" s="50">
        <f>[2]Livelihoods!I5</f>
        <v>0</v>
      </c>
      <c r="J77" s="50">
        <f>[2]Livelihoods!J5</f>
        <v>0</v>
      </c>
      <c r="K77" s="50">
        <f>[2]Livelihoods!K5</f>
        <v>0</v>
      </c>
      <c r="L77" s="50">
        <f>[2]Livelihoods!L5</f>
        <v>0</v>
      </c>
      <c r="M77" s="50">
        <f>[2]Livelihoods!M5</f>
        <v>0</v>
      </c>
      <c r="N77" s="50">
        <f>[2]Livelihoods!N5</f>
        <v>0</v>
      </c>
      <c r="O77" s="50">
        <f>[2]Livelihoods!O5</f>
        <v>0</v>
      </c>
      <c r="P77" s="50">
        <f>[2]Livelihoods!P5</f>
        <v>0</v>
      </c>
      <c r="Q77" s="50">
        <f>[2]Livelihoods!Q5</f>
        <v>0</v>
      </c>
      <c r="R77" s="50">
        <f>[2]Livelihoods!R5</f>
        <v>0</v>
      </c>
      <c r="S77" s="50">
        <f>[2]Livelihoods!S5</f>
        <v>0</v>
      </c>
      <c r="T77" s="50">
        <f>[2]Livelihoods!T5</f>
        <v>0</v>
      </c>
    </row>
    <row r="78" spans="1:20">
      <c r="A78" t="s">
        <v>50</v>
      </c>
      <c r="B78" s="48" t="s">
        <v>88</v>
      </c>
      <c r="C78" s="49" t="s">
        <v>73</v>
      </c>
      <c r="D78" s="50">
        <f>[2]Livelihoods!D6</f>
        <v>0</v>
      </c>
      <c r="E78" s="50">
        <f>[2]Livelihoods!E6</f>
        <v>0</v>
      </c>
      <c r="F78" s="50">
        <f>[2]Livelihoods!F6</f>
        <v>0</v>
      </c>
      <c r="G78" s="50">
        <f>[2]Livelihoods!G6</f>
        <v>0</v>
      </c>
      <c r="H78" s="50">
        <f>[2]Livelihoods!H6</f>
        <v>0</v>
      </c>
      <c r="I78" s="50">
        <f>[2]Livelihoods!I6</f>
        <v>0</v>
      </c>
      <c r="J78" s="50">
        <f>[2]Livelihoods!J6</f>
        <v>0</v>
      </c>
      <c r="K78" s="50">
        <f>[2]Livelihoods!K6</f>
        <v>0</v>
      </c>
      <c r="L78" s="50">
        <f>[2]Livelihoods!L6</f>
        <v>0</v>
      </c>
      <c r="M78" s="50">
        <f>[2]Livelihoods!M6</f>
        <v>0</v>
      </c>
      <c r="N78" s="50">
        <f>[2]Livelihoods!N6</f>
        <v>0</v>
      </c>
      <c r="O78" s="50">
        <f>[2]Livelihoods!O6</f>
        <v>0</v>
      </c>
      <c r="P78" s="50">
        <f>[2]Livelihoods!P6</f>
        <v>0</v>
      </c>
      <c r="Q78" s="50">
        <f>[2]Livelihoods!Q6</f>
        <v>0</v>
      </c>
      <c r="R78" s="50">
        <f>[2]Livelihoods!R6</f>
        <v>0</v>
      </c>
      <c r="S78" s="50">
        <f>[2]Livelihoods!S6</f>
        <v>0</v>
      </c>
      <c r="T78" s="50">
        <f>[2]Livelihoods!T6</f>
        <v>0</v>
      </c>
    </row>
    <row r="79" spans="1:20">
      <c r="A79" t="s">
        <v>50</v>
      </c>
      <c r="B79" s="48" t="s">
        <v>70</v>
      </c>
      <c r="C79" s="49" t="s">
        <v>71</v>
      </c>
      <c r="D79" s="50" t="e">
        <f>[2]Livelihoods!D7</f>
        <v>#REF!</v>
      </c>
      <c r="E79" s="50" t="e">
        <f>[2]Livelihoods!E7</f>
        <v>#REF!</v>
      </c>
      <c r="F79" s="50" t="e">
        <f>[2]Livelihoods!F7</f>
        <v>#REF!</v>
      </c>
      <c r="G79" s="50" t="e">
        <f>[2]Livelihoods!G7</f>
        <v>#REF!</v>
      </c>
      <c r="H79" s="50" t="e">
        <f>[2]Livelihoods!H7</f>
        <v>#REF!</v>
      </c>
      <c r="I79" s="50" t="e">
        <f>[2]Livelihoods!I7</f>
        <v>#REF!</v>
      </c>
      <c r="J79" s="50" t="e">
        <f>[2]Livelihoods!J7</f>
        <v>#REF!</v>
      </c>
      <c r="K79" s="50" t="e">
        <f>[2]Livelihoods!K7</f>
        <v>#REF!</v>
      </c>
      <c r="L79" s="50" t="e">
        <f>[2]Livelihoods!L7</f>
        <v>#REF!</v>
      </c>
      <c r="M79" s="50" t="e">
        <f>[2]Livelihoods!M7</f>
        <v>#REF!</v>
      </c>
      <c r="N79" s="50" t="e">
        <f>[2]Livelihoods!N7</f>
        <v>#REF!</v>
      </c>
      <c r="O79" s="50" t="e">
        <f>[2]Livelihoods!O7</f>
        <v>#REF!</v>
      </c>
      <c r="P79" s="50" t="e">
        <f>[2]Livelihoods!P7</f>
        <v>#REF!</v>
      </c>
      <c r="Q79" s="50" t="e">
        <f>[2]Livelihoods!Q7</f>
        <v>#REF!</v>
      </c>
      <c r="R79" s="50" t="e">
        <f>[2]Livelihoods!R7</f>
        <v>#REF!</v>
      </c>
      <c r="S79" s="50" t="e">
        <f>[2]Livelihoods!S7</f>
        <v>#REF!</v>
      </c>
      <c r="T79" s="50" t="e">
        <f>[2]Livelihoods!T7</f>
        <v>#REF!</v>
      </c>
    </row>
    <row r="80" spans="1:20">
      <c r="A80" t="s">
        <v>50</v>
      </c>
      <c r="B80" s="48" t="s">
        <v>70</v>
      </c>
      <c r="C80" s="49" t="s">
        <v>72</v>
      </c>
      <c r="D80" s="50" t="e">
        <f>[2]Livelihoods!D8</f>
        <v>#REF!</v>
      </c>
      <c r="E80" s="50" t="e">
        <f>[2]Livelihoods!E8</f>
        <v>#REF!</v>
      </c>
      <c r="F80" s="50" t="e">
        <f>[2]Livelihoods!F8</f>
        <v>#REF!</v>
      </c>
      <c r="G80" s="50" t="e">
        <f>[2]Livelihoods!G8</f>
        <v>#REF!</v>
      </c>
      <c r="H80" s="50" t="e">
        <f>[2]Livelihoods!H8</f>
        <v>#REF!</v>
      </c>
      <c r="I80" s="50" t="e">
        <f>[2]Livelihoods!I8</f>
        <v>#REF!</v>
      </c>
      <c r="J80" s="50" t="e">
        <f>[2]Livelihoods!J8</f>
        <v>#REF!</v>
      </c>
      <c r="K80" s="50" t="e">
        <f>[2]Livelihoods!K8</f>
        <v>#REF!</v>
      </c>
      <c r="L80" s="50" t="e">
        <f>[2]Livelihoods!L8</f>
        <v>#REF!</v>
      </c>
      <c r="M80" s="50" t="e">
        <f>[2]Livelihoods!M8</f>
        <v>#REF!</v>
      </c>
      <c r="N80" s="50" t="e">
        <f>[2]Livelihoods!N8</f>
        <v>#REF!</v>
      </c>
      <c r="O80" s="50" t="e">
        <f>[2]Livelihoods!O8</f>
        <v>#REF!</v>
      </c>
      <c r="P80" s="50" t="e">
        <f>[2]Livelihoods!P8</f>
        <v>#REF!</v>
      </c>
      <c r="Q80" s="50" t="e">
        <f>[2]Livelihoods!Q8</f>
        <v>#REF!</v>
      </c>
      <c r="R80" s="50" t="e">
        <f>[2]Livelihoods!R8</f>
        <v>#REF!</v>
      </c>
      <c r="S80" s="50" t="e">
        <f>[2]Livelihoods!S8</f>
        <v>#REF!</v>
      </c>
      <c r="T80" s="50" t="e">
        <f>[2]Livelihoods!T8</f>
        <v>#REF!</v>
      </c>
    </row>
    <row r="81" spans="1:20">
      <c r="A81" t="s">
        <v>50</v>
      </c>
      <c r="B81" s="48" t="s">
        <v>70</v>
      </c>
      <c r="C81" s="49" t="s">
        <v>73</v>
      </c>
      <c r="D81" s="50" t="e">
        <f>[2]Livelihoods!D9</f>
        <v>#REF!</v>
      </c>
      <c r="E81" s="50" t="e">
        <f>[2]Livelihoods!E9</f>
        <v>#REF!</v>
      </c>
      <c r="F81" s="50" t="e">
        <f>[2]Livelihoods!F9</f>
        <v>#REF!</v>
      </c>
      <c r="G81" s="50" t="e">
        <f>[2]Livelihoods!G9</f>
        <v>#REF!</v>
      </c>
      <c r="H81" s="50" t="e">
        <f>[2]Livelihoods!H9</f>
        <v>#REF!</v>
      </c>
      <c r="I81" s="50" t="e">
        <f>[2]Livelihoods!I9</f>
        <v>#REF!</v>
      </c>
      <c r="J81" s="50" t="e">
        <f>[2]Livelihoods!J9</f>
        <v>#REF!</v>
      </c>
      <c r="K81" s="50" t="e">
        <f>[2]Livelihoods!K9</f>
        <v>#REF!</v>
      </c>
      <c r="L81" s="50" t="e">
        <f>[2]Livelihoods!L9</f>
        <v>#REF!</v>
      </c>
      <c r="M81" s="50" t="e">
        <f>[2]Livelihoods!M9</f>
        <v>#REF!</v>
      </c>
      <c r="N81" s="50" t="e">
        <f>[2]Livelihoods!N9</f>
        <v>#REF!</v>
      </c>
      <c r="O81" s="50" t="e">
        <f>[2]Livelihoods!O9</f>
        <v>#REF!</v>
      </c>
      <c r="P81" s="50" t="e">
        <f>[2]Livelihoods!P9</f>
        <v>#REF!</v>
      </c>
      <c r="Q81" s="50" t="e">
        <f>[2]Livelihoods!Q9</f>
        <v>#REF!</v>
      </c>
      <c r="R81" s="50" t="e">
        <f>[2]Livelihoods!R9</f>
        <v>#REF!</v>
      </c>
      <c r="S81" s="50" t="e">
        <f>[2]Livelihoods!S9</f>
        <v>#REF!</v>
      </c>
      <c r="T81" s="50" t="e">
        <f>[2]Livelihoods!T9</f>
        <v>#REF!</v>
      </c>
    </row>
    <row r="82" spans="1:20">
      <c r="A82" t="s">
        <v>50</v>
      </c>
      <c r="B82" s="48" t="s">
        <v>89</v>
      </c>
      <c r="C82" s="49" t="s">
        <v>71</v>
      </c>
      <c r="D82" s="50">
        <f>[2]Livelihoods!D10</f>
        <v>0</v>
      </c>
      <c r="E82" s="50">
        <f>[2]Livelihoods!E10</f>
        <v>0</v>
      </c>
      <c r="F82" s="50">
        <f>[2]Livelihoods!F10</f>
        <v>0</v>
      </c>
      <c r="G82" s="50">
        <f>[2]Livelihoods!G10</f>
        <v>0</v>
      </c>
      <c r="H82" s="50">
        <f>[2]Livelihoods!H10</f>
        <v>0</v>
      </c>
      <c r="I82" s="50">
        <f>[2]Livelihoods!I10</f>
        <v>0</v>
      </c>
      <c r="J82" s="50">
        <f>[2]Livelihoods!J10</f>
        <v>0</v>
      </c>
      <c r="K82" s="50">
        <f>[2]Livelihoods!K10</f>
        <v>0</v>
      </c>
      <c r="L82" s="50">
        <f>[2]Livelihoods!L10</f>
        <v>0</v>
      </c>
      <c r="M82" s="50">
        <f>[2]Livelihoods!M10</f>
        <v>0</v>
      </c>
      <c r="N82" s="50">
        <f>[2]Livelihoods!N10</f>
        <v>0</v>
      </c>
      <c r="O82" s="50">
        <f>[2]Livelihoods!O10</f>
        <v>0</v>
      </c>
      <c r="P82" s="50">
        <f>[2]Livelihoods!P10</f>
        <v>0</v>
      </c>
      <c r="Q82" s="50">
        <f>[2]Livelihoods!Q10</f>
        <v>0</v>
      </c>
      <c r="R82" s="50">
        <f>[2]Livelihoods!R10</f>
        <v>0</v>
      </c>
      <c r="S82" s="50">
        <f>[2]Livelihoods!S10</f>
        <v>0</v>
      </c>
      <c r="T82" s="50">
        <f>[2]Livelihoods!T10</f>
        <v>0</v>
      </c>
    </row>
    <row r="83" spans="1:20">
      <c r="A83" t="s">
        <v>50</v>
      </c>
      <c r="B83" s="48" t="s">
        <v>89</v>
      </c>
      <c r="C83" s="49" t="s">
        <v>72</v>
      </c>
      <c r="D83" s="50">
        <f>[2]Livelihoods!D11</f>
        <v>0</v>
      </c>
      <c r="E83" s="50">
        <f>[2]Livelihoods!E11</f>
        <v>0</v>
      </c>
      <c r="F83" s="50">
        <f>[2]Livelihoods!F11</f>
        <v>0</v>
      </c>
      <c r="G83" s="50">
        <f>[2]Livelihoods!G11</f>
        <v>0</v>
      </c>
      <c r="H83" s="50">
        <f>[2]Livelihoods!H11</f>
        <v>0</v>
      </c>
      <c r="I83" s="50">
        <f>[2]Livelihoods!I11</f>
        <v>0</v>
      </c>
      <c r="J83" s="50">
        <f>[2]Livelihoods!J11</f>
        <v>0</v>
      </c>
      <c r="K83" s="50">
        <f>[2]Livelihoods!K11</f>
        <v>0</v>
      </c>
      <c r="L83" s="50">
        <f>[2]Livelihoods!L11</f>
        <v>0</v>
      </c>
      <c r="M83" s="50">
        <f>[2]Livelihoods!M11</f>
        <v>0</v>
      </c>
      <c r="N83" s="50">
        <f>[2]Livelihoods!N11</f>
        <v>0</v>
      </c>
      <c r="O83" s="50">
        <f>[2]Livelihoods!O11</f>
        <v>0</v>
      </c>
      <c r="P83" s="50">
        <f>[2]Livelihoods!P11</f>
        <v>0</v>
      </c>
      <c r="Q83" s="50">
        <f>[2]Livelihoods!Q11</f>
        <v>0</v>
      </c>
      <c r="R83" s="50">
        <f>[2]Livelihoods!R11</f>
        <v>0</v>
      </c>
      <c r="S83" s="50">
        <f>[2]Livelihoods!S11</f>
        <v>0</v>
      </c>
      <c r="T83" s="50">
        <f>[2]Livelihoods!T11</f>
        <v>0</v>
      </c>
    </row>
    <row r="84" spans="1:20">
      <c r="A84" t="s">
        <v>50</v>
      </c>
      <c r="B84" s="48" t="s">
        <v>89</v>
      </c>
      <c r="C84" s="49" t="s">
        <v>73</v>
      </c>
      <c r="D84" s="50">
        <f>[2]Livelihoods!D12</f>
        <v>27</v>
      </c>
      <c r="E84" s="50">
        <f>[2]Livelihoods!E12</f>
        <v>1171</v>
      </c>
      <c r="F84" s="50">
        <f>[2]Livelihoods!F12</f>
        <v>0</v>
      </c>
      <c r="G84" s="50">
        <f>[2]Livelihoods!G12</f>
        <v>0</v>
      </c>
      <c r="H84" s="50">
        <f>[2]Livelihoods!H12</f>
        <v>0</v>
      </c>
      <c r="I84" s="50">
        <f>[2]Livelihoods!I12</f>
        <v>0</v>
      </c>
      <c r="J84" s="50">
        <f>[2]Livelihoods!J12</f>
        <v>0</v>
      </c>
      <c r="K84" s="50">
        <f>[2]Livelihoods!K12</f>
        <v>0</v>
      </c>
      <c r="L84" s="50">
        <f>[2]Livelihoods!L12</f>
        <v>0</v>
      </c>
      <c r="M84" s="50">
        <f>[2]Livelihoods!M12</f>
        <v>0</v>
      </c>
      <c r="N84" s="50">
        <f>[2]Livelihoods!N12</f>
        <v>0</v>
      </c>
      <c r="O84" s="50">
        <f>[2]Livelihoods!O12</f>
        <v>0</v>
      </c>
      <c r="P84" s="50">
        <f>[2]Livelihoods!P12</f>
        <v>0</v>
      </c>
      <c r="Q84" s="50">
        <f>[2]Livelihoods!Q12</f>
        <v>0</v>
      </c>
      <c r="R84" s="50">
        <f>[2]Livelihoods!R12</f>
        <v>0</v>
      </c>
      <c r="S84" s="50">
        <f>[2]Livelihoods!S12</f>
        <v>0</v>
      </c>
      <c r="T84" s="50">
        <f>[2]Livelihoods!T12</f>
        <v>0</v>
      </c>
    </row>
    <row r="85" spans="1:20">
      <c r="A85" t="s">
        <v>50</v>
      </c>
      <c r="B85" s="48" t="s">
        <v>97</v>
      </c>
      <c r="C85" s="49" t="s">
        <v>71</v>
      </c>
      <c r="D85" s="50">
        <f>[2]Livelihoods!D13</f>
        <v>14</v>
      </c>
      <c r="E85" s="50">
        <f>[2]Livelihoods!E13</f>
        <v>578</v>
      </c>
      <c r="F85" s="50">
        <f>[2]Livelihoods!F13</f>
        <v>0</v>
      </c>
      <c r="G85" s="50">
        <f>[2]Livelihoods!G13</f>
        <v>0</v>
      </c>
      <c r="H85" s="50">
        <f>[2]Livelihoods!H13</f>
        <v>0</v>
      </c>
      <c r="I85" s="50">
        <f>[2]Livelihoods!I13</f>
        <v>0</v>
      </c>
      <c r="J85" s="50">
        <f>[2]Livelihoods!J13</f>
        <v>0</v>
      </c>
      <c r="K85" s="50">
        <f>[2]Livelihoods!K13</f>
        <v>0</v>
      </c>
      <c r="L85" s="50">
        <f>[2]Livelihoods!L13</f>
        <v>0</v>
      </c>
      <c r="M85" s="50">
        <f>[2]Livelihoods!M13</f>
        <v>0</v>
      </c>
      <c r="N85" s="50">
        <f>[2]Livelihoods!N13</f>
        <v>0</v>
      </c>
      <c r="O85" s="50">
        <f>[2]Livelihoods!O13</f>
        <v>0</v>
      </c>
      <c r="P85" s="50">
        <f>[2]Livelihoods!P13</f>
        <v>0</v>
      </c>
      <c r="Q85" s="50">
        <f>[2]Livelihoods!Q13</f>
        <v>0</v>
      </c>
      <c r="R85" s="50">
        <f>[2]Livelihoods!R13</f>
        <v>0</v>
      </c>
      <c r="S85" s="50">
        <f>[2]Livelihoods!S13</f>
        <v>0</v>
      </c>
      <c r="T85" s="50">
        <f>[2]Livelihoods!T13</f>
        <v>0</v>
      </c>
    </row>
    <row r="86" spans="1:20">
      <c r="A86" t="s">
        <v>50</v>
      </c>
      <c r="B86" s="48" t="s">
        <v>97</v>
      </c>
      <c r="C86" s="49" t="s">
        <v>72</v>
      </c>
      <c r="D86" s="50">
        <f>[2]Livelihoods!D14</f>
        <v>0</v>
      </c>
      <c r="E86" s="50">
        <f>[2]Livelihoods!E14</f>
        <v>0</v>
      </c>
      <c r="F86" s="50">
        <f>[2]Livelihoods!F14</f>
        <v>0</v>
      </c>
      <c r="G86" s="50">
        <f>[2]Livelihoods!G14</f>
        <v>0</v>
      </c>
      <c r="H86" s="50">
        <f>[2]Livelihoods!H14</f>
        <v>0</v>
      </c>
      <c r="I86" s="50">
        <f>[2]Livelihoods!I14</f>
        <v>0</v>
      </c>
      <c r="J86" s="50">
        <f>[2]Livelihoods!J14</f>
        <v>0</v>
      </c>
      <c r="K86" s="50">
        <f>[2]Livelihoods!K14</f>
        <v>0</v>
      </c>
      <c r="L86" s="50">
        <f>[2]Livelihoods!L14</f>
        <v>0</v>
      </c>
      <c r="M86" s="50">
        <f>[2]Livelihoods!M14</f>
        <v>0</v>
      </c>
      <c r="N86" s="50">
        <f>[2]Livelihoods!N14</f>
        <v>0</v>
      </c>
      <c r="O86" s="50">
        <f>[2]Livelihoods!O14</f>
        <v>0</v>
      </c>
      <c r="P86" s="50">
        <f>[2]Livelihoods!P14</f>
        <v>0</v>
      </c>
      <c r="Q86" s="50">
        <f>[2]Livelihoods!Q14</f>
        <v>0</v>
      </c>
      <c r="R86" s="50">
        <f>[2]Livelihoods!R14</f>
        <v>0</v>
      </c>
      <c r="S86" s="50">
        <f>[2]Livelihoods!S14</f>
        <v>0</v>
      </c>
      <c r="T86" s="50">
        <f>[2]Livelihoods!T14</f>
        <v>0</v>
      </c>
    </row>
    <row r="87" spans="1:20">
      <c r="A87" t="s">
        <v>50</v>
      </c>
      <c r="B87" s="48" t="s">
        <v>97</v>
      </c>
      <c r="C87" s="49" t="s">
        <v>73</v>
      </c>
      <c r="D87" s="50">
        <f>[2]Livelihoods!D15</f>
        <v>17</v>
      </c>
      <c r="E87" s="50">
        <f>[2]Livelihoods!E15</f>
        <v>698</v>
      </c>
      <c r="F87" s="50">
        <f>[2]Livelihoods!F15</f>
        <v>0</v>
      </c>
      <c r="G87" s="50">
        <f>[2]Livelihoods!G15</f>
        <v>0</v>
      </c>
      <c r="H87" s="50">
        <f>[2]Livelihoods!H15</f>
        <v>0</v>
      </c>
      <c r="I87" s="50">
        <f>[2]Livelihoods!I15</f>
        <v>0</v>
      </c>
      <c r="J87" s="50">
        <f>[2]Livelihoods!J15</f>
        <v>0</v>
      </c>
      <c r="K87" s="50">
        <f>[2]Livelihoods!K15</f>
        <v>0</v>
      </c>
      <c r="L87" s="50">
        <f>[2]Livelihoods!L15</f>
        <v>0</v>
      </c>
      <c r="M87" s="50">
        <f>[2]Livelihoods!M15</f>
        <v>0</v>
      </c>
      <c r="N87" s="50">
        <f>[2]Livelihoods!N15</f>
        <v>0</v>
      </c>
      <c r="O87" s="50">
        <f>[2]Livelihoods!O15</f>
        <v>0</v>
      </c>
      <c r="P87" s="50">
        <f>[2]Livelihoods!P15</f>
        <v>0</v>
      </c>
      <c r="Q87" s="50">
        <f>[2]Livelihoods!Q15</f>
        <v>0</v>
      </c>
      <c r="R87" s="50">
        <f>[2]Livelihoods!R15</f>
        <v>0</v>
      </c>
      <c r="S87" s="50">
        <f>[2]Livelihoods!S15</f>
        <v>0</v>
      </c>
      <c r="T87" s="50">
        <f>[2]Livelihoods!T15</f>
        <v>0</v>
      </c>
    </row>
    <row r="88" spans="1:20">
      <c r="A88" t="s">
        <v>50</v>
      </c>
      <c r="B88" s="48" t="s">
        <v>90</v>
      </c>
      <c r="C88" s="49" t="s">
        <v>71</v>
      </c>
      <c r="D88" s="50">
        <f>[2]Livelihoods!D16</f>
        <v>0</v>
      </c>
      <c r="E88" s="50">
        <f>[2]Livelihoods!E16</f>
        <v>0</v>
      </c>
      <c r="F88" s="50">
        <f>[2]Livelihoods!F16</f>
        <v>0</v>
      </c>
      <c r="G88" s="50">
        <f>[2]Livelihoods!G16</f>
        <v>0</v>
      </c>
      <c r="H88" s="50">
        <f>[2]Livelihoods!H16</f>
        <v>0</v>
      </c>
      <c r="I88" s="50">
        <f>[2]Livelihoods!I16</f>
        <v>0</v>
      </c>
      <c r="J88" s="50">
        <f>[2]Livelihoods!J16</f>
        <v>0</v>
      </c>
      <c r="K88" s="50">
        <f>[2]Livelihoods!K16</f>
        <v>0</v>
      </c>
      <c r="L88" s="50">
        <f>[2]Livelihoods!L16</f>
        <v>0</v>
      </c>
      <c r="M88" s="50">
        <f>[2]Livelihoods!M16</f>
        <v>0</v>
      </c>
      <c r="N88" s="50">
        <f>[2]Livelihoods!N16</f>
        <v>0</v>
      </c>
      <c r="O88" s="50">
        <f>[2]Livelihoods!O16</f>
        <v>0</v>
      </c>
      <c r="P88" s="50">
        <f>[2]Livelihoods!P16</f>
        <v>0</v>
      </c>
      <c r="Q88" s="50">
        <f>[2]Livelihoods!Q16</f>
        <v>0</v>
      </c>
      <c r="R88" s="50">
        <f>[2]Livelihoods!R16</f>
        <v>0</v>
      </c>
      <c r="S88" s="50">
        <f>[2]Livelihoods!S16</f>
        <v>0</v>
      </c>
      <c r="T88" s="50">
        <f>[2]Livelihoods!T16</f>
        <v>0</v>
      </c>
    </row>
    <row r="89" spans="1:20">
      <c r="A89" t="s">
        <v>50</v>
      </c>
      <c r="B89" s="48" t="s">
        <v>90</v>
      </c>
      <c r="C89" s="49" t="s">
        <v>72</v>
      </c>
      <c r="D89" s="50">
        <f>[2]Livelihoods!D17</f>
        <v>0</v>
      </c>
      <c r="E89" s="50">
        <f>[2]Livelihoods!E17</f>
        <v>0</v>
      </c>
      <c r="F89" s="50">
        <f>[2]Livelihoods!F17</f>
        <v>0</v>
      </c>
      <c r="G89" s="50">
        <f>[2]Livelihoods!G17</f>
        <v>0</v>
      </c>
      <c r="H89" s="50">
        <f>[2]Livelihoods!H17</f>
        <v>0</v>
      </c>
      <c r="I89" s="50">
        <f>[2]Livelihoods!I17</f>
        <v>0</v>
      </c>
      <c r="J89" s="50">
        <f>[2]Livelihoods!J17</f>
        <v>0</v>
      </c>
      <c r="K89" s="50">
        <f>[2]Livelihoods!K17</f>
        <v>0</v>
      </c>
      <c r="L89" s="50">
        <f>[2]Livelihoods!L17</f>
        <v>0</v>
      </c>
      <c r="M89" s="50">
        <f>[2]Livelihoods!M17</f>
        <v>0</v>
      </c>
      <c r="N89" s="50">
        <f>[2]Livelihoods!N17</f>
        <v>0</v>
      </c>
      <c r="O89" s="50">
        <f>[2]Livelihoods!O17</f>
        <v>0</v>
      </c>
      <c r="P89" s="50">
        <f>[2]Livelihoods!P17</f>
        <v>0</v>
      </c>
      <c r="Q89" s="50">
        <f>[2]Livelihoods!Q17</f>
        <v>0</v>
      </c>
      <c r="R89" s="50">
        <f>[2]Livelihoods!R17</f>
        <v>0</v>
      </c>
      <c r="S89" s="50">
        <f>[2]Livelihoods!S17</f>
        <v>0</v>
      </c>
      <c r="T89" s="50">
        <f>[2]Livelihoods!T17</f>
        <v>0</v>
      </c>
    </row>
    <row r="90" spans="1:20">
      <c r="A90" t="s">
        <v>50</v>
      </c>
      <c r="B90" s="48" t="s">
        <v>90</v>
      </c>
      <c r="C90" s="49" t="s">
        <v>73</v>
      </c>
      <c r="D90" s="50">
        <f>[2]Livelihoods!D18</f>
        <v>12</v>
      </c>
      <c r="E90" s="50">
        <f>[2]Livelihoods!E18</f>
        <v>565</v>
      </c>
      <c r="F90" s="50">
        <f>[2]Livelihoods!F18</f>
        <v>0</v>
      </c>
      <c r="G90" s="50">
        <f>[2]Livelihoods!G18</f>
        <v>0</v>
      </c>
      <c r="H90" s="50">
        <f>[2]Livelihoods!H18</f>
        <v>0</v>
      </c>
      <c r="I90" s="50">
        <f>[2]Livelihoods!I18</f>
        <v>0</v>
      </c>
      <c r="J90" s="50">
        <f>[2]Livelihoods!J18</f>
        <v>0</v>
      </c>
      <c r="K90" s="50">
        <f>[2]Livelihoods!K18</f>
        <v>0</v>
      </c>
      <c r="L90" s="50">
        <f>[2]Livelihoods!L18</f>
        <v>0</v>
      </c>
      <c r="M90" s="50">
        <f>[2]Livelihoods!M18</f>
        <v>0</v>
      </c>
      <c r="N90" s="50">
        <f>[2]Livelihoods!N18</f>
        <v>0</v>
      </c>
      <c r="O90" s="50">
        <f>[2]Livelihoods!O18</f>
        <v>0</v>
      </c>
      <c r="P90" s="50">
        <f>[2]Livelihoods!P18</f>
        <v>0</v>
      </c>
      <c r="Q90" s="50">
        <f>[2]Livelihoods!Q18</f>
        <v>0</v>
      </c>
      <c r="R90" s="50">
        <f>[2]Livelihoods!R18</f>
        <v>0</v>
      </c>
      <c r="S90" s="50">
        <f>[2]Livelihoods!S18</f>
        <v>0</v>
      </c>
      <c r="T90" s="50">
        <f>[2]Livelihoods!T18</f>
        <v>0</v>
      </c>
    </row>
    <row r="91" spans="1:20">
      <c r="A91" t="s">
        <v>50</v>
      </c>
      <c r="B91" s="48" t="s">
        <v>98</v>
      </c>
      <c r="C91" s="49" t="s">
        <v>71</v>
      </c>
      <c r="D91" s="50">
        <f>[2]Livelihoods!D19</f>
        <v>0</v>
      </c>
      <c r="E91" s="50">
        <f>[2]Livelihoods!E19</f>
        <v>0</v>
      </c>
      <c r="F91" s="50">
        <f>[2]Livelihoods!F19</f>
        <v>0</v>
      </c>
      <c r="G91" s="50">
        <f>[2]Livelihoods!G19</f>
        <v>0</v>
      </c>
      <c r="H91" s="50">
        <f>[2]Livelihoods!H19</f>
        <v>0</v>
      </c>
      <c r="I91" s="50">
        <f>[2]Livelihoods!I19</f>
        <v>0</v>
      </c>
      <c r="J91" s="50">
        <f>[2]Livelihoods!J19</f>
        <v>0</v>
      </c>
      <c r="K91" s="50">
        <f>[2]Livelihoods!K19</f>
        <v>0</v>
      </c>
      <c r="L91" s="50">
        <f>[2]Livelihoods!L19</f>
        <v>0</v>
      </c>
      <c r="M91" s="50">
        <f>[2]Livelihoods!M19</f>
        <v>0</v>
      </c>
      <c r="N91" s="50">
        <f>[2]Livelihoods!N19</f>
        <v>0</v>
      </c>
      <c r="O91" s="50">
        <f>[2]Livelihoods!O19</f>
        <v>0</v>
      </c>
      <c r="P91" s="50">
        <f>[2]Livelihoods!P19</f>
        <v>0</v>
      </c>
      <c r="Q91" s="50">
        <f>[2]Livelihoods!Q19</f>
        <v>0</v>
      </c>
      <c r="R91" s="50">
        <f>[2]Livelihoods!R19</f>
        <v>0</v>
      </c>
      <c r="S91" s="50">
        <f>[2]Livelihoods!S19</f>
        <v>0</v>
      </c>
      <c r="T91" s="50">
        <f>[2]Livelihoods!T19</f>
        <v>0</v>
      </c>
    </row>
    <row r="92" spans="1:20">
      <c r="A92" t="s">
        <v>50</v>
      </c>
      <c r="B92" s="48" t="s">
        <v>98</v>
      </c>
      <c r="C92" s="49" t="s">
        <v>72</v>
      </c>
      <c r="D92" s="50">
        <f>[2]Livelihoods!D20</f>
        <v>0</v>
      </c>
      <c r="E92" s="50">
        <f>[2]Livelihoods!E20</f>
        <v>0</v>
      </c>
      <c r="F92" s="50">
        <f>[2]Livelihoods!F20</f>
        <v>0</v>
      </c>
      <c r="G92" s="50">
        <f>[2]Livelihoods!G20</f>
        <v>0</v>
      </c>
      <c r="H92" s="50">
        <f>[2]Livelihoods!H20</f>
        <v>0</v>
      </c>
      <c r="I92" s="50">
        <f>[2]Livelihoods!I20</f>
        <v>0</v>
      </c>
      <c r="J92" s="50">
        <f>[2]Livelihoods!J20</f>
        <v>0</v>
      </c>
      <c r="K92" s="50">
        <f>[2]Livelihoods!K20</f>
        <v>0</v>
      </c>
      <c r="L92" s="50">
        <f>[2]Livelihoods!L20</f>
        <v>0</v>
      </c>
      <c r="M92" s="50">
        <f>[2]Livelihoods!M20</f>
        <v>0</v>
      </c>
      <c r="N92" s="50">
        <f>[2]Livelihoods!N20</f>
        <v>0</v>
      </c>
      <c r="O92" s="50">
        <f>[2]Livelihoods!O20</f>
        <v>0</v>
      </c>
      <c r="P92" s="50">
        <f>[2]Livelihoods!P20</f>
        <v>0</v>
      </c>
      <c r="Q92" s="50">
        <f>[2]Livelihoods!Q20</f>
        <v>0</v>
      </c>
      <c r="R92" s="50">
        <f>[2]Livelihoods!R20</f>
        <v>0</v>
      </c>
      <c r="S92" s="50">
        <f>[2]Livelihoods!S20</f>
        <v>0</v>
      </c>
      <c r="T92" s="50">
        <f>[2]Livelihoods!T20</f>
        <v>0</v>
      </c>
    </row>
    <row r="93" spans="1:20">
      <c r="A93" t="s">
        <v>50</v>
      </c>
      <c r="B93" s="48" t="s">
        <v>98</v>
      </c>
      <c r="C93" s="49" t="s">
        <v>73</v>
      </c>
      <c r="D93" s="50">
        <f>[2]Livelihoods!D21</f>
        <v>4</v>
      </c>
      <c r="E93" s="50">
        <f>[2]Livelihoods!E21</f>
        <v>200</v>
      </c>
      <c r="F93" s="50">
        <f>[2]Livelihoods!F21</f>
        <v>0</v>
      </c>
      <c r="G93" s="50">
        <f>[2]Livelihoods!G21</f>
        <v>0</v>
      </c>
      <c r="H93" s="50">
        <f>[2]Livelihoods!H21</f>
        <v>0</v>
      </c>
      <c r="I93" s="50">
        <f>[2]Livelihoods!I21</f>
        <v>0</v>
      </c>
      <c r="J93" s="50">
        <f>[2]Livelihoods!J21</f>
        <v>0</v>
      </c>
      <c r="K93" s="50">
        <f>[2]Livelihoods!K21</f>
        <v>0</v>
      </c>
      <c r="L93" s="50">
        <f>[2]Livelihoods!L21</f>
        <v>0</v>
      </c>
      <c r="M93" s="50">
        <f>[2]Livelihoods!M21</f>
        <v>0</v>
      </c>
      <c r="N93" s="50">
        <f>[2]Livelihoods!N21</f>
        <v>0</v>
      </c>
      <c r="O93" s="50">
        <f>[2]Livelihoods!O21</f>
        <v>0</v>
      </c>
      <c r="P93" s="50">
        <f>[2]Livelihoods!P21</f>
        <v>0</v>
      </c>
      <c r="Q93" s="50">
        <f>[2]Livelihoods!Q21</f>
        <v>0</v>
      </c>
      <c r="R93" s="50">
        <f>[2]Livelihoods!R21</f>
        <v>0</v>
      </c>
      <c r="S93" s="50">
        <f>[2]Livelihoods!S21</f>
        <v>0</v>
      </c>
      <c r="T93" s="50">
        <f>[2]Livelihoods!T21</f>
        <v>0</v>
      </c>
    </row>
    <row r="94" spans="1:20">
      <c r="A94" t="s">
        <v>50</v>
      </c>
      <c r="B94" s="48" t="s">
        <v>99</v>
      </c>
      <c r="C94" s="49" t="s">
        <v>71</v>
      </c>
      <c r="D94" s="50">
        <f>[2]Livelihoods!D22</f>
        <v>2</v>
      </c>
      <c r="E94" s="50">
        <f>[2]Livelihoods!E22</f>
        <v>100</v>
      </c>
      <c r="F94" s="50">
        <f>[2]Livelihoods!F22</f>
        <v>0</v>
      </c>
      <c r="G94" s="50">
        <f>[2]Livelihoods!G22</f>
        <v>0</v>
      </c>
      <c r="H94" s="50">
        <f>[2]Livelihoods!H22</f>
        <v>0</v>
      </c>
      <c r="I94" s="50">
        <f>[2]Livelihoods!I22</f>
        <v>0</v>
      </c>
      <c r="J94" s="50">
        <f>[2]Livelihoods!J22</f>
        <v>0</v>
      </c>
      <c r="K94" s="50">
        <f>[2]Livelihoods!K22</f>
        <v>0</v>
      </c>
      <c r="L94" s="50">
        <f>[2]Livelihoods!L22</f>
        <v>0</v>
      </c>
      <c r="M94" s="50">
        <f>[2]Livelihoods!M22</f>
        <v>0</v>
      </c>
      <c r="N94" s="50">
        <f>[2]Livelihoods!N22</f>
        <v>0</v>
      </c>
      <c r="O94" s="50">
        <f>[2]Livelihoods!O22</f>
        <v>0</v>
      </c>
      <c r="P94" s="50">
        <f>[2]Livelihoods!P22</f>
        <v>0</v>
      </c>
      <c r="Q94" s="50">
        <f>[2]Livelihoods!Q22</f>
        <v>0</v>
      </c>
      <c r="R94" s="50">
        <f>[2]Livelihoods!R22</f>
        <v>0</v>
      </c>
      <c r="S94" s="50">
        <f>[2]Livelihoods!S22</f>
        <v>0</v>
      </c>
      <c r="T94" s="50">
        <f>[2]Livelihoods!T22</f>
        <v>0</v>
      </c>
    </row>
    <row r="95" spans="1:20">
      <c r="A95" t="s">
        <v>50</v>
      </c>
      <c r="B95" s="48" t="s">
        <v>99</v>
      </c>
      <c r="C95" s="49" t="s">
        <v>72</v>
      </c>
      <c r="D95" s="50">
        <f>[2]Livelihoods!D23</f>
        <v>0</v>
      </c>
      <c r="E95" s="50">
        <f>[2]Livelihoods!E23</f>
        <v>0</v>
      </c>
      <c r="F95" s="50">
        <f>[2]Livelihoods!F23</f>
        <v>0</v>
      </c>
      <c r="G95" s="50">
        <f>[2]Livelihoods!G23</f>
        <v>0</v>
      </c>
      <c r="H95" s="50">
        <f>[2]Livelihoods!H23</f>
        <v>0</v>
      </c>
      <c r="I95" s="50">
        <f>[2]Livelihoods!I23</f>
        <v>0</v>
      </c>
      <c r="J95" s="50">
        <f>[2]Livelihoods!J23</f>
        <v>0</v>
      </c>
      <c r="K95" s="50">
        <f>[2]Livelihoods!K23</f>
        <v>0</v>
      </c>
      <c r="L95" s="50">
        <f>[2]Livelihoods!L23</f>
        <v>0</v>
      </c>
      <c r="M95" s="50">
        <f>[2]Livelihoods!M23</f>
        <v>0</v>
      </c>
      <c r="N95" s="50">
        <f>[2]Livelihoods!N23</f>
        <v>0</v>
      </c>
      <c r="O95" s="50">
        <f>[2]Livelihoods!O23</f>
        <v>0</v>
      </c>
      <c r="P95" s="50">
        <f>[2]Livelihoods!P23</f>
        <v>0</v>
      </c>
      <c r="Q95" s="50">
        <f>[2]Livelihoods!Q23</f>
        <v>0</v>
      </c>
      <c r="R95" s="50">
        <f>[2]Livelihoods!R23</f>
        <v>0</v>
      </c>
      <c r="S95" s="50">
        <f>[2]Livelihoods!S23</f>
        <v>0</v>
      </c>
      <c r="T95" s="50">
        <f>[2]Livelihoods!T23</f>
        <v>0</v>
      </c>
    </row>
    <row r="96" spans="1:20">
      <c r="A96" t="s">
        <v>50</v>
      </c>
      <c r="B96" s="48" t="s">
        <v>99</v>
      </c>
      <c r="C96" s="49" t="s">
        <v>73</v>
      </c>
      <c r="D96" s="50">
        <f>[2]Livelihoods!D24</f>
        <v>23</v>
      </c>
      <c r="E96" s="50">
        <f>[2]Livelihoods!E24</f>
        <v>913</v>
      </c>
      <c r="F96" s="50">
        <f>[2]Livelihoods!F24</f>
        <v>0</v>
      </c>
      <c r="G96" s="50">
        <f>[2]Livelihoods!G24</f>
        <v>0</v>
      </c>
      <c r="H96" s="50">
        <f>[2]Livelihoods!H24</f>
        <v>0</v>
      </c>
      <c r="I96" s="50">
        <f>[2]Livelihoods!I24</f>
        <v>0</v>
      </c>
      <c r="J96" s="50">
        <f>[2]Livelihoods!J24</f>
        <v>0</v>
      </c>
      <c r="K96" s="50">
        <f>[2]Livelihoods!K24</f>
        <v>0</v>
      </c>
      <c r="L96" s="50">
        <f>[2]Livelihoods!L24</f>
        <v>0</v>
      </c>
      <c r="M96" s="50">
        <f>[2]Livelihoods!M24</f>
        <v>0</v>
      </c>
      <c r="N96" s="50">
        <f>[2]Livelihoods!N24</f>
        <v>0</v>
      </c>
      <c r="O96" s="50">
        <f>[2]Livelihoods!O24</f>
        <v>0</v>
      </c>
      <c r="P96" s="50">
        <f>[2]Livelihoods!P24</f>
        <v>0</v>
      </c>
      <c r="Q96" s="50">
        <f>[2]Livelihoods!Q24</f>
        <v>0</v>
      </c>
      <c r="R96" s="50">
        <f>[2]Livelihoods!R24</f>
        <v>0</v>
      </c>
      <c r="S96" s="50">
        <f>[2]Livelihoods!S24</f>
        <v>0</v>
      </c>
      <c r="T96" s="50">
        <f>[2]Livelihoods!T24</f>
        <v>0</v>
      </c>
    </row>
    <row r="97" spans="1:20">
      <c r="A97" t="s">
        <v>50</v>
      </c>
      <c r="B97" s="48" t="s">
        <v>100</v>
      </c>
      <c r="C97" s="49" t="s">
        <v>71</v>
      </c>
      <c r="D97" s="50">
        <f>[2]Livelihoods!D25</f>
        <v>1</v>
      </c>
      <c r="E97" s="50">
        <f>[2]Livelihoods!E25</f>
        <v>40</v>
      </c>
      <c r="F97" s="50">
        <f>[2]Livelihoods!F25</f>
        <v>0</v>
      </c>
      <c r="G97" s="50">
        <f>[2]Livelihoods!G25</f>
        <v>0</v>
      </c>
      <c r="H97" s="50">
        <f>[2]Livelihoods!H25</f>
        <v>0</v>
      </c>
      <c r="I97" s="50">
        <f>[2]Livelihoods!I25</f>
        <v>0</v>
      </c>
      <c r="J97" s="50">
        <f>[2]Livelihoods!J25</f>
        <v>0</v>
      </c>
      <c r="K97" s="50">
        <f>[2]Livelihoods!K25</f>
        <v>0</v>
      </c>
      <c r="L97" s="50">
        <f>[2]Livelihoods!L25</f>
        <v>0</v>
      </c>
      <c r="M97" s="50">
        <f>[2]Livelihoods!M25</f>
        <v>0</v>
      </c>
      <c r="N97" s="50">
        <f>[2]Livelihoods!N25</f>
        <v>0</v>
      </c>
      <c r="O97" s="50">
        <f>[2]Livelihoods!O25</f>
        <v>0</v>
      </c>
      <c r="P97" s="50">
        <f>[2]Livelihoods!P25</f>
        <v>0</v>
      </c>
      <c r="Q97" s="50">
        <f>[2]Livelihoods!Q25</f>
        <v>0</v>
      </c>
      <c r="R97" s="50">
        <f>[2]Livelihoods!R25</f>
        <v>0</v>
      </c>
      <c r="S97" s="50">
        <f>[2]Livelihoods!S25</f>
        <v>0</v>
      </c>
      <c r="T97" s="50">
        <f>[2]Livelihoods!T25</f>
        <v>0</v>
      </c>
    </row>
    <row r="98" spans="1:20">
      <c r="A98" t="s">
        <v>50</v>
      </c>
      <c r="B98" s="48" t="s">
        <v>100</v>
      </c>
      <c r="C98" s="49" t="s">
        <v>72</v>
      </c>
      <c r="D98" s="50">
        <f>[2]Livelihoods!D26</f>
        <v>0</v>
      </c>
      <c r="E98" s="50">
        <f>[2]Livelihoods!E26</f>
        <v>0</v>
      </c>
      <c r="F98" s="50">
        <f>[2]Livelihoods!F26</f>
        <v>0</v>
      </c>
      <c r="G98" s="50">
        <f>[2]Livelihoods!G26</f>
        <v>0</v>
      </c>
      <c r="H98" s="50">
        <f>[2]Livelihoods!H26</f>
        <v>0</v>
      </c>
      <c r="I98" s="50">
        <f>[2]Livelihoods!I26</f>
        <v>0</v>
      </c>
      <c r="J98" s="50">
        <f>[2]Livelihoods!J26</f>
        <v>0</v>
      </c>
      <c r="K98" s="50">
        <f>[2]Livelihoods!K26</f>
        <v>0</v>
      </c>
      <c r="L98" s="50">
        <f>[2]Livelihoods!L26</f>
        <v>0</v>
      </c>
      <c r="M98" s="50">
        <f>[2]Livelihoods!M26</f>
        <v>0</v>
      </c>
      <c r="N98" s="50">
        <f>[2]Livelihoods!N26</f>
        <v>0</v>
      </c>
      <c r="O98" s="50">
        <f>[2]Livelihoods!O26</f>
        <v>0</v>
      </c>
      <c r="P98" s="50">
        <f>[2]Livelihoods!P26</f>
        <v>0</v>
      </c>
      <c r="Q98" s="50">
        <f>[2]Livelihoods!Q26</f>
        <v>0</v>
      </c>
      <c r="R98" s="50">
        <f>[2]Livelihoods!R26</f>
        <v>0</v>
      </c>
      <c r="S98" s="50">
        <f>[2]Livelihoods!S26</f>
        <v>0</v>
      </c>
      <c r="T98" s="50">
        <f>[2]Livelihoods!T26</f>
        <v>0</v>
      </c>
    </row>
    <row r="99" spans="1:20">
      <c r="A99" t="s">
        <v>50</v>
      </c>
      <c r="B99" s="48" t="s">
        <v>100</v>
      </c>
      <c r="C99" s="49" t="s">
        <v>73</v>
      </c>
      <c r="D99" s="50">
        <f>[2]Livelihoods!D27</f>
        <v>10</v>
      </c>
      <c r="E99" s="50">
        <f>[2]Livelihoods!E27</f>
        <v>690</v>
      </c>
      <c r="F99" s="50">
        <f>[2]Livelihoods!F27</f>
        <v>0</v>
      </c>
      <c r="G99" s="50">
        <f>[2]Livelihoods!G27</f>
        <v>0</v>
      </c>
      <c r="H99" s="50">
        <f>[2]Livelihoods!H27</f>
        <v>0</v>
      </c>
      <c r="I99" s="50">
        <f>[2]Livelihoods!I27</f>
        <v>0</v>
      </c>
      <c r="J99" s="50">
        <f>[2]Livelihoods!J27</f>
        <v>0</v>
      </c>
      <c r="K99" s="50">
        <f>[2]Livelihoods!K27</f>
        <v>0</v>
      </c>
      <c r="L99" s="50">
        <f>[2]Livelihoods!L27</f>
        <v>0</v>
      </c>
      <c r="M99" s="50">
        <f>[2]Livelihoods!M27</f>
        <v>0</v>
      </c>
      <c r="N99" s="50">
        <f>[2]Livelihoods!N27</f>
        <v>0</v>
      </c>
      <c r="O99" s="50">
        <f>[2]Livelihoods!O27</f>
        <v>0</v>
      </c>
      <c r="P99" s="50">
        <f>[2]Livelihoods!P27</f>
        <v>0</v>
      </c>
      <c r="Q99" s="50">
        <f>[2]Livelihoods!Q27</f>
        <v>0</v>
      </c>
      <c r="R99" s="50">
        <f>[2]Livelihoods!R27</f>
        <v>0</v>
      </c>
      <c r="S99" s="50">
        <f>[2]Livelihoods!S27</f>
        <v>0</v>
      </c>
      <c r="T99" s="50">
        <f>[2]Livelihoods!T27</f>
        <v>0</v>
      </c>
    </row>
    <row r="100" spans="1:20">
      <c r="A100" t="s">
        <v>50</v>
      </c>
      <c r="B100" s="48" t="s">
        <v>75</v>
      </c>
      <c r="C100" s="49" t="s">
        <v>71</v>
      </c>
      <c r="D100" s="50">
        <f>[2]Livelihoods!D28</f>
        <v>2</v>
      </c>
      <c r="E100" s="50">
        <f>[2]Livelihoods!E28</f>
        <v>138</v>
      </c>
      <c r="F100" s="50">
        <f>[2]Livelihoods!F28</f>
        <v>0</v>
      </c>
      <c r="G100" s="50">
        <f>[2]Livelihoods!G28</f>
        <v>0</v>
      </c>
      <c r="H100" s="50">
        <f>[2]Livelihoods!H28</f>
        <v>0</v>
      </c>
      <c r="I100" s="50">
        <f>[2]Livelihoods!I28</f>
        <v>0</v>
      </c>
      <c r="J100" s="50">
        <f>[2]Livelihoods!J28</f>
        <v>0</v>
      </c>
      <c r="K100" s="50">
        <f>[2]Livelihoods!K28</f>
        <v>2</v>
      </c>
      <c r="L100" s="50">
        <f>[2]Livelihoods!L28</f>
        <v>138</v>
      </c>
      <c r="M100" s="50">
        <f>[2]Livelihoods!M28</f>
        <v>0</v>
      </c>
      <c r="N100" s="50">
        <f>[2]Livelihoods!N28</f>
        <v>0</v>
      </c>
      <c r="O100" s="50">
        <f>[2]Livelihoods!O28</f>
        <v>0</v>
      </c>
      <c r="P100" s="50">
        <f>[2]Livelihoods!P28</f>
        <v>0</v>
      </c>
      <c r="Q100" s="50">
        <f>[2]Livelihoods!Q28</f>
        <v>0</v>
      </c>
      <c r="R100" s="50">
        <f>[2]Livelihoods!R28</f>
        <v>0</v>
      </c>
      <c r="S100" s="50">
        <f>[2]Livelihoods!S28</f>
        <v>0</v>
      </c>
      <c r="T100" s="50">
        <f>[2]Livelihoods!T28</f>
        <v>0</v>
      </c>
    </row>
    <row r="101" spans="1:20">
      <c r="A101" t="s">
        <v>50</v>
      </c>
      <c r="B101" s="48" t="s">
        <v>75</v>
      </c>
      <c r="C101" s="49" t="s">
        <v>72</v>
      </c>
      <c r="D101" s="50">
        <f>[2]Livelihoods!D29</f>
        <v>2</v>
      </c>
      <c r="E101" s="50">
        <f>[2]Livelihoods!E29</f>
        <v>72</v>
      </c>
      <c r="F101" s="50">
        <f>[2]Livelihoods!F29</f>
        <v>0</v>
      </c>
      <c r="G101" s="50">
        <f>[2]Livelihoods!G29</f>
        <v>0</v>
      </c>
      <c r="H101" s="50">
        <f>[2]Livelihoods!H29</f>
        <v>0</v>
      </c>
      <c r="I101" s="50">
        <f>[2]Livelihoods!I29</f>
        <v>0</v>
      </c>
      <c r="J101" s="50">
        <f>[2]Livelihoods!J29</f>
        <v>0</v>
      </c>
      <c r="K101" s="50">
        <f>[2]Livelihoods!K29</f>
        <v>2</v>
      </c>
      <c r="L101" s="50">
        <f>[2]Livelihoods!L29</f>
        <v>72</v>
      </c>
      <c r="M101" s="50">
        <f>[2]Livelihoods!M29</f>
        <v>0</v>
      </c>
      <c r="N101" s="50">
        <f>[2]Livelihoods!N29</f>
        <v>0</v>
      </c>
      <c r="O101" s="50">
        <f>[2]Livelihoods!O29</f>
        <v>0</v>
      </c>
      <c r="P101" s="50">
        <f>[2]Livelihoods!P29</f>
        <v>0</v>
      </c>
      <c r="Q101" s="50">
        <f>[2]Livelihoods!Q29</f>
        <v>0</v>
      </c>
      <c r="R101" s="50">
        <f>[2]Livelihoods!R29</f>
        <v>0</v>
      </c>
      <c r="S101" s="50">
        <f>[2]Livelihoods!S29</f>
        <v>0</v>
      </c>
      <c r="T101" s="50">
        <f>[2]Livelihoods!T29</f>
        <v>0</v>
      </c>
    </row>
    <row r="102" spans="1:20">
      <c r="A102" t="s">
        <v>50</v>
      </c>
      <c r="B102" s="48" t="s">
        <v>75</v>
      </c>
      <c r="C102" s="49" t="s">
        <v>73</v>
      </c>
      <c r="D102" s="50">
        <f>[2]Livelihoods!D30</f>
        <v>4</v>
      </c>
      <c r="E102" s="50">
        <f>[2]Livelihoods!E30</f>
        <v>161</v>
      </c>
      <c r="F102" s="50">
        <f>[2]Livelihoods!F30</f>
        <v>0</v>
      </c>
      <c r="G102" s="50">
        <f>[2]Livelihoods!G30</f>
        <v>0</v>
      </c>
      <c r="H102" s="50">
        <f>[2]Livelihoods!H30</f>
        <v>0</v>
      </c>
      <c r="I102" s="50">
        <f>[2]Livelihoods!I30</f>
        <v>0</v>
      </c>
      <c r="J102" s="50">
        <f>[2]Livelihoods!J30</f>
        <v>0</v>
      </c>
      <c r="K102" s="50">
        <f>[2]Livelihoods!K30</f>
        <v>4</v>
      </c>
      <c r="L102" s="50">
        <f>[2]Livelihoods!L30</f>
        <v>161</v>
      </c>
      <c r="M102" s="50">
        <f>[2]Livelihoods!M30</f>
        <v>0</v>
      </c>
      <c r="N102" s="50">
        <f>[2]Livelihoods!N30</f>
        <v>0</v>
      </c>
      <c r="O102" s="50">
        <f>[2]Livelihoods!O30</f>
        <v>0</v>
      </c>
      <c r="P102" s="50">
        <f>[2]Livelihoods!P30</f>
        <v>0</v>
      </c>
      <c r="Q102" s="50">
        <f>[2]Livelihoods!Q30</f>
        <v>0</v>
      </c>
      <c r="R102" s="50">
        <f>[2]Livelihoods!R30</f>
        <v>0</v>
      </c>
      <c r="S102" s="50">
        <f>[2]Livelihoods!S30</f>
        <v>0</v>
      </c>
      <c r="T102" s="50">
        <f>[2]Livelihoods!T30</f>
        <v>0</v>
      </c>
    </row>
    <row r="103" spans="1:20">
      <c r="A103" t="s">
        <v>50</v>
      </c>
      <c r="B103" s="48" t="s">
        <v>76</v>
      </c>
      <c r="C103" s="49" t="s">
        <v>71</v>
      </c>
      <c r="D103" s="50">
        <f>[2]Livelihoods!D31</f>
        <v>0</v>
      </c>
      <c r="E103" s="50">
        <f>[2]Livelihoods!E31</f>
        <v>0</v>
      </c>
      <c r="F103" s="50">
        <f>[2]Livelihoods!F31</f>
        <v>0</v>
      </c>
      <c r="G103" s="50">
        <f>[2]Livelihoods!G31</f>
        <v>0</v>
      </c>
      <c r="H103" s="50">
        <f>[2]Livelihoods!H31</f>
        <v>0</v>
      </c>
      <c r="I103" s="50">
        <f>[2]Livelihoods!I31</f>
        <v>0</v>
      </c>
      <c r="J103" s="50">
        <f>[2]Livelihoods!J31</f>
        <v>0</v>
      </c>
      <c r="K103" s="50">
        <f>[2]Livelihoods!K31</f>
        <v>0</v>
      </c>
      <c r="L103" s="50">
        <f>[2]Livelihoods!L31</f>
        <v>0</v>
      </c>
      <c r="M103" s="50">
        <f>[2]Livelihoods!M31</f>
        <v>0</v>
      </c>
      <c r="N103" s="50">
        <f>[2]Livelihoods!N31</f>
        <v>0</v>
      </c>
      <c r="O103" s="50">
        <f>[2]Livelihoods!O31</f>
        <v>0</v>
      </c>
      <c r="P103" s="50">
        <f>[2]Livelihoods!P31</f>
        <v>0</v>
      </c>
      <c r="Q103" s="50">
        <f>[2]Livelihoods!Q31</f>
        <v>0</v>
      </c>
      <c r="R103" s="50">
        <f>[2]Livelihoods!R31</f>
        <v>0</v>
      </c>
      <c r="S103" s="50">
        <f>[2]Livelihoods!S31</f>
        <v>0</v>
      </c>
      <c r="T103" s="50">
        <f>[2]Livelihoods!T31</f>
        <v>0</v>
      </c>
    </row>
    <row r="104" spans="1:20">
      <c r="A104" t="s">
        <v>50</v>
      </c>
      <c r="B104" s="48" t="s">
        <v>76</v>
      </c>
      <c r="C104" s="49" t="s">
        <v>72</v>
      </c>
      <c r="D104" s="50">
        <f>[2]Livelihoods!D32</f>
        <v>0</v>
      </c>
      <c r="E104" s="50">
        <f>[2]Livelihoods!E32</f>
        <v>0</v>
      </c>
      <c r="F104" s="50">
        <f>[2]Livelihoods!F32</f>
        <v>0</v>
      </c>
      <c r="G104" s="50">
        <f>[2]Livelihoods!G32</f>
        <v>0</v>
      </c>
      <c r="H104" s="50">
        <f>[2]Livelihoods!H32</f>
        <v>0</v>
      </c>
      <c r="I104" s="50">
        <f>[2]Livelihoods!I32</f>
        <v>0</v>
      </c>
      <c r="J104" s="50">
        <f>[2]Livelihoods!J32</f>
        <v>0</v>
      </c>
      <c r="K104" s="50">
        <f>[2]Livelihoods!K32</f>
        <v>0</v>
      </c>
      <c r="L104" s="50">
        <f>[2]Livelihoods!L32</f>
        <v>0</v>
      </c>
      <c r="M104" s="50">
        <f>[2]Livelihoods!M32</f>
        <v>0</v>
      </c>
      <c r="N104" s="50">
        <f>[2]Livelihoods!N32</f>
        <v>0</v>
      </c>
      <c r="O104" s="50">
        <f>[2]Livelihoods!O32</f>
        <v>0</v>
      </c>
      <c r="P104" s="50">
        <f>[2]Livelihoods!P32</f>
        <v>0</v>
      </c>
      <c r="Q104" s="50">
        <f>[2]Livelihoods!Q32</f>
        <v>0</v>
      </c>
      <c r="R104" s="50">
        <f>[2]Livelihoods!R32</f>
        <v>0</v>
      </c>
      <c r="S104" s="50">
        <f>[2]Livelihoods!S32</f>
        <v>0</v>
      </c>
      <c r="T104" s="50">
        <f>[2]Livelihoods!T32</f>
        <v>0</v>
      </c>
    </row>
    <row r="105" spans="1:20">
      <c r="A105" t="s">
        <v>50</v>
      </c>
      <c r="B105" s="48" t="s">
        <v>76</v>
      </c>
      <c r="C105" s="49" t="s">
        <v>73</v>
      </c>
      <c r="D105" s="50">
        <f>[2]Livelihoods!D33</f>
        <v>0</v>
      </c>
      <c r="E105" s="50">
        <f>[2]Livelihoods!E33</f>
        <v>0</v>
      </c>
      <c r="F105" s="50">
        <f>[2]Livelihoods!F33</f>
        <v>0</v>
      </c>
      <c r="G105" s="50">
        <f>[2]Livelihoods!G33</f>
        <v>0</v>
      </c>
      <c r="H105" s="50">
        <f>[2]Livelihoods!H33</f>
        <v>0</v>
      </c>
      <c r="I105" s="50">
        <f>[2]Livelihoods!I33</f>
        <v>0</v>
      </c>
      <c r="J105" s="50">
        <f>[2]Livelihoods!J33</f>
        <v>0</v>
      </c>
      <c r="K105" s="50">
        <f>[2]Livelihoods!K33</f>
        <v>0</v>
      </c>
      <c r="L105" s="50">
        <f>[2]Livelihoods!L33</f>
        <v>0</v>
      </c>
      <c r="M105" s="50">
        <f>[2]Livelihoods!M33</f>
        <v>0</v>
      </c>
      <c r="N105" s="50">
        <f>[2]Livelihoods!N33</f>
        <v>0</v>
      </c>
      <c r="O105" s="50">
        <f>[2]Livelihoods!O33</f>
        <v>0</v>
      </c>
      <c r="P105" s="50">
        <f>[2]Livelihoods!P33</f>
        <v>0</v>
      </c>
      <c r="Q105" s="50">
        <f>[2]Livelihoods!Q33</f>
        <v>0</v>
      </c>
      <c r="R105" s="50">
        <f>[2]Livelihoods!R33</f>
        <v>0</v>
      </c>
      <c r="S105" s="50">
        <f>[2]Livelihoods!S33</f>
        <v>0</v>
      </c>
      <c r="T105" s="50">
        <f>[2]Livelihoods!T33</f>
        <v>0</v>
      </c>
    </row>
    <row r="106" spans="1:20">
      <c r="A106" t="s">
        <v>50</v>
      </c>
      <c r="B106" s="57" t="s">
        <v>91</v>
      </c>
      <c r="C106" s="49" t="s">
        <v>71</v>
      </c>
      <c r="D106" s="50">
        <f>[2]Livelihoods!D34</f>
        <v>0</v>
      </c>
      <c r="E106" s="50">
        <f>[2]Livelihoods!E34</f>
        <v>0</v>
      </c>
      <c r="F106" s="50">
        <f>[2]Livelihoods!F34</f>
        <v>0</v>
      </c>
      <c r="G106" s="50">
        <f>[2]Livelihoods!G34</f>
        <v>0</v>
      </c>
      <c r="H106" s="50">
        <f>[2]Livelihoods!H34</f>
        <v>0</v>
      </c>
      <c r="I106" s="50">
        <f>[2]Livelihoods!I34</f>
        <v>0</v>
      </c>
      <c r="J106" s="50">
        <f>[2]Livelihoods!J34</f>
        <v>0</v>
      </c>
      <c r="K106" s="50">
        <f>[2]Livelihoods!K34</f>
        <v>0</v>
      </c>
      <c r="L106" s="50">
        <f>[2]Livelihoods!L34</f>
        <v>0</v>
      </c>
      <c r="M106" s="50">
        <f>[2]Livelihoods!M34</f>
        <v>0</v>
      </c>
      <c r="N106" s="50">
        <f>[2]Livelihoods!N34</f>
        <v>0</v>
      </c>
      <c r="O106" s="50">
        <f>[2]Livelihoods!O34</f>
        <v>0</v>
      </c>
      <c r="P106" s="50">
        <f>[2]Livelihoods!P34</f>
        <v>0</v>
      </c>
      <c r="Q106" s="50">
        <f>[2]Livelihoods!Q34</f>
        <v>0</v>
      </c>
      <c r="R106" s="50">
        <f>[2]Livelihoods!R34</f>
        <v>0</v>
      </c>
      <c r="S106" s="50">
        <f>[2]Livelihoods!S34</f>
        <v>0</v>
      </c>
      <c r="T106" s="50">
        <f>[2]Livelihoods!T34</f>
        <v>0</v>
      </c>
    </row>
    <row r="107" spans="1:20">
      <c r="A107" t="s">
        <v>50</v>
      </c>
      <c r="B107" s="48" t="s">
        <v>91</v>
      </c>
      <c r="C107" s="49" t="s">
        <v>72</v>
      </c>
      <c r="D107" s="50">
        <f>[2]Livelihoods!D35</f>
        <v>0</v>
      </c>
      <c r="E107" s="50">
        <f>[2]Livelihoods!E35</f>
        <v>0</v>
      </c>
      <c r="F107" s="50">
        <f>[2]Livelihoods!F35</f>
        <v>0</v>
      </c>
      <c r="G107" s="50">
        <f>[2]Livelihoods!G35</f>
        <v>0</v>
      </c>
      <c r="H107" s="50">
        <f>[2]Livelihoods!H35</f>
        <v>0</v>
      </c>
      <c r="I107" s="50">
        <f>[2]Livelihoods!I35</f>
        <v>0</v>
      </c>
      <c r="J107" s="50">
        <f>[2]Livelihoods!J35</f>
        <v>0</v>
      </c>
      <c r="K107" s="50">
        <f>[2]Livelihoods!K35</f>
        <v>0</v>
      </c>
      <c r="L107" s="50">
        <f>[2]Livelihoods!L35</f>
        <v>0</v>
      </c>
      <c r="M107" s="50">
        <f>[2]Livelihoods!M35</f>
        <v>0</v>
      </c>
      <c r="N107" s="50">
        <f>[2]Livelihoods!N35</f>
        <v>0</v>
      </c>
      <c r="O107" s="50">
        <f>[2]Livelihoods!O35</f>
        <v>0</v>
      </c>
      <c r="P107" s="50">
        <f>[2]Livelihoods!P35</f>
        <v>0</v>
      </c>
      <c r="Q107" s="50">
        <f>[2]Livelihoods!Q35</f>
        <v>0</v>
      </c>
      <c r="R107" s="50">
        <f>[2]Livelihoods!R35</f>
        <v>0</v>
      </c>
      <c r="S107" s="50">
        <f>[2]Livelihoods!S35</f>
        <v>0</v>
      </c>
      <c r="T107" s="50">
        <f>[2]Livelihoods!T35</f>
        <v>0</v>
      </c>
    </row>
    <row r="108" spans="1:20">
      <c r="A108" t="s">
        <v>50</v>
      </c>
      <c r="B108" s="48" t="s">
        <v>91</v>
      </c>
      <c r="C108" s="49" t="s">
        <v>73</v>
      </c>
      <c r="D108" s="50">
        <f>[2]Livelihoods!D36</f>
        <v>16</v>
      </c>
      <c r="E108" s="50">
        <f>[2]Livelihoods!E36</f>
        <v>721</v>
      </c>
      <c r="F108" s="50">
        <f>[2]Livelihoods!F36</f>
        <v>0</v>
      </c>
      <c r="G108" s="50">
        <f>[2]Livelihoods!G36</f>
        <v>0</v>
      </c>
      <c r="H108" s="50">
        <f>[2]Livelihoods!H36</f>
        <v>0</v>
      </c>
      <c r="I108" s="50">
        <f>[2]Livelihoods!I36</f>
        <v>0</v>
      </c>
      <c r="J108" s="50">
        <f>[2]Livelihoods!J36</f>
        <v>0</v>
      </c>
      <c r="K108" s="50">
        <f>[2]Livelihoods!K36</f>
        <v>16</v>
      </c>
      <c r="L108" s="50">
        <f>[2]Livelihoods!L36</f>
        <v>721</v>
      </c>
      <c r="M108" s="50">
        <f>[2]Livelihoods!M36</f>
        <v>0</v>
      </c>
      <c r="N108" s="50">
        <f>[2]Livelihoods!N36</f>
        <v>0</v>
      </c>
      <c r="O108" s="50">
        <f>[2]Livelihoods!O36</f>
        <v>0</v>
      </c>
      <c r="P108" s="50">
        <f>[2]Livelihoods!P36</f>
        <v>0</v>
      </c>
      <c r="Q108" s="50">
        <f>[2]Livelihoods!Q36</f>
        <v>0</v>
      </c>
      <c r="R108" s="50">
        <f>[2]Livelihoods!R36</f>
        <v>0</v>
      </c>
      <c r="S108" s="50">
        <f>[2]Livelihoods!S36</f>
        <v>0</v>
      </c>
      <c r="T108" s="50">
        <f>[2]Livelihoods!T36</f>
        <v>0</v>
      </c>
    </row>
    <row r="109" spans="1:20">
      <c r="A109" t="s">
        <v>50</v>
      </c>
      <c r="B109" s="48" t="s">
        <v>92</v>
      </c>
      <c r="C109" s="49" t="s">
        <v>71</v>
      </c>
      <c r="D109" s="50">
        <f>[2]Livelihoods!D37</f>
        <v>21</v>
      </c>
      <c r="E109" s="50">
        <f>[2]Livelihoods!E37</f>
        <v>1196</v>
      </c>
      <c r="F109" s="50">
        <f>[2]Livelihoods!F37</f>
        <v>0</v>
      </c>
      <c r="G109" s="50">
        <f>[2]Livelihoods!G37</f>
        <v>0</v>
      </c>
      <c r="H109" s="50">
        <f>[2]Livelihoods!H37</f>
        <v>0</v>
      </c>
      <c r="I109" s="50">
        <f>[2]Livelihoods!I37</f>
        <v>0</v>
      </c>
      <c r="J109" s="50">
        <f>[2]Livelihoods!J37</f>
        <v>0</v>
      </c>
      <c r="K109" s="50">
        <f>[2]Livelihoods!K37</f>
        <v>21</v>
      </c>
      <c r="L109" s="50">
        <f>[2]Livelihoods!L37</f>
        <v>1196</v>
      </c>
      <c r="M109" s="50">
        <f>[2]Livelihoods!M37</f>
        <v>0</v>
      </c>
      <c r="N109" s="50">
        <f>[2]Livelihoods!N37</f>
        <v>0</v>
      </c>
      <c r="O109" s="50">
        <f>[2]Livelihoods!O37</f>
        <v>0</v>
      </c>
      <c r="P109" s="50">
        <f>[2]Livelihoods!P37</f>
        <v>0</v>
      </c>
      <c r="Q109" s="50">
        <f>[2]Livelihoods!Q37</f>
        <v>0</v>
      </c>
      <c r="R109" s="50">
        <f>[2]Livelihoods!R37</f>
        <v>0</v>
      </c>
      <c r="S109" s="50">
        <f>[2]Livelihoods!S37</f>
        <v>0</v>
      </c>
      <c r="T109" s="50">
        <f>[2]Livelihoods!T37</f>
        <v>0</v>
      </c>
    </row>
    <row r="110" spans="1:20">
      <c r="A110" t="s">
        <v>50</v>
      </c>
      <c r="B110" s="48" t="s">
        <v>92</v>
      </c>
      <c r="C110" s="49" t="s">
        <v>72</v>
      </c>
      <c r="D110" s="50">
        <f>[2]Livelihoods!D38</f>
        <v>0</v>
      </c>
      <c r="E110" s="50">
        <f>[2]Livelihoods!E38</f>
        <v>0</v>
      </c>
      <c r="F110" s="50">
        <f>[2]Livelihoods!F38</f>
        <v>0</v>
      </c>
      <c r="G110" s="50">
        <f>[2]Livelihoods!G38</f>
        <v>0</v>
      </c>
      <c r="H110" s="50">
        <f>[2]Livelihoods!H38</f>
        <v>0</v>
      </c>
      <c r="I110" s="50">
        <f>[2]Livelihoods!I38</f>
        <v>0</v>
      </c>
      <c r="J110" s="50">
        <f>[2]Livelihoods!J38</f>
        <v>0</v>
      </c>
      <c r="K110" s="50">
        <f>[2]Livelihoods!K38</f>
        <v>0</v>
      </c>
      <c r="L110" s="50">
        <f>[2]Livelihoods!L38</f>
        <v>0</v>
      </c>
      <c r="M110" s="50">
        <f>[2]Livelihoods!M38</f>
        <v>0</v>
      </c>
      <c r="N110" s="50">
        <f>[2]Livelihoods!N38</f>
        <v>0</v>
      </c>
      <c r="O110" s="50">
        <f>[2]Livelihoods!O38</f>
        <v>0</v>
      </c>
      <c r="P110" s="50">
        <f>[2]Livelihoods!P38</f>
        <v>0</v>
      </c>
      <c r="Q110" s="50">
        <f>[2]Livelihoods!Q38</f>
        <v>0</v>
      </c>
      <c r="R110" s="50">
        <f>[2]Livelihoods!R38</f>
        <v>0</v>
      </c>
      <c r="S110" s="50">
        <f>[2]Livelihoods!S38</f>
        <v>0</v>
      </c>
      <c r="T110" s="50">
        <f>[2]Livelihoods!T38</f>
        <v>0</v>
      </c>
    </row>
    <row r="111" spans="1:20">
      <c r="A111" t="s">
        <v>50</v>
      </c>
      <c r="B111" s="48" t="s">
        <v>92</v>
      </c>
      <c r="C111" s="49" t="s">
        <v>73</v>
      </c>
      <c r="D111" s="50">
        <f>[2]Livelihoods!D39</f>
        <v>0</v>
      </c>
      <c r="E111" s="50">
        <f>[2]Livelihoods!E39</f>
        <v>0</v>
      </c>
      <c r="F111" s="50">
        <f>[2]Livelihoods!F39</f>
        <v>0</v>
      </c>
      <c r="G111" s="50">
        <f>[2]Livelihoods!G39</f>
        <v>0</v>
      </c>
      <c r="H111" s="50">
        <f>[2]Livelihoods!H39</f>
        <v>0</v>
      </c>
      <c r="I111" s="50">
        <f>[2]Livelihoods!I39</f>
        <v>0</v>
      </c>
      <c r="J111" s="50">
        <f>[2]Livelihoods!J39</f>
        <v>0</v>
      </c>
      <c r="K111" s="50">
        <f>[2]Livelihoods!K39</f>
        <v>0</v>
      </c>
      <c r="L111" s="50">
        <f>[2]Livelihoods!L39</f>
        <v>0</v>
      </c>
      <c r="M111" s="50">
        <f>[2]Livelihoods!M39</f>
        <v>0</v>
      </c>
      <c r="N111" s="50">
        <f>[2]Livelihoods!N39</f>
        <v>0</v>
      </c>
      <c r="O111" s="50">
        <f>[2]Livelihoods!O39</f>
        <v>0</v>
      </c>
      <c r="P111" s="50">
        <f>[2]Livelihoods!P39</f>
        <v>0</v>
      </c>
      <c r="Q111" s="50">
        <f>[2]Livelihoods!Q39</f>
        <v>0</v>
      </c>
      <c r="R111" s="50">
        <f>[2]Livelihoods!R39</f>
        <v>0</v>
      </c>
      <c r="S111" s="50">
        <f>[2]Livelihoods!S39</f>
        <v>0</v>
      </c>
      <c r="T111" s="50">
        <f>[2]Livelihoods!T39</f>
        <v>0</v>
      </c>
    </row>
    <row r="112" spans="1:20">
      <c r="A112" t="s">
        <v>50</v>
      </c>
      <c r="B112" s="48" t="s">
        <v>101</v>
      </c>
      <c r="C112" s="49" t="s">
        <v>71</v>
      </c>
      <c r="D112" s="50">
        <f>[2]Livelihoods!D40</f>
        <v>6</v>
      </c>
      <c r="E112" s="50">
        <f>[2]Livelihoods!E40</f>
        <v>450</v>
      </c>
      <c r="F112" s="50">
        <f>[2]Livelihoods!F40</f>
        <v>0</v>
      </c>
      <c r="G112" s="50">
        <f>[2]Livelihoods!G40</f>
        <v>0</v>
      </c>
      <c r="H112" s="50">
        <f>[2]Livelihoods!H40</f>
        <v>0</v>
      </c>
      <c r="I112" s="50">
        <f>[2]Livelihoods!I40</f>
        <v>0</v>
      </c>
      <c r="J112" s="50">
        <f>[2]Livelihoods!J40</f>
        <v>0</v>
      </c>
      <c r="K112" s="50">
        <f>[2]Livelihoods!K40</f>
        <v>0</v>
      </c>
      <c r="L112" s="50">
        <f>[2]Livelihoods!L40</f>
        <v>0</v>
      </c>
      <c r="M112" s="50">
        <f>[2]Livelihoods!M40</f>
        <v>0</v>
      </c>
      <c r="N112" s="50">
        <f>[2]Livelihoods!N40</f>
        <v>0</v>
      </c>
      <c r="O112" s="50">
        <f>[2]Livelihoods!O40</f>
        <v>0</v>
      </c>
      <c r="P112" s="50">
        <f>[2]Livelihoods!P40</f>
        <v>0</v>
      </c>
      <c r="Q112" s="50">
        <f>[2]Livelihoods!Q40</f>
        <v>0</v>
      </c>
      <c r="R112" s="50">
        <f>[2]Livelihoods!R40</f>
        <v>0</v>
      </c>
      <c r="S112" s="50">
        <f>[2]Livelihoods!S40</f>
        <v>0</v>
      </c>
      <c r="T112" s="50">
        <f>[2]Livelihoods!T40</f>
        <v>0</v>
      </c>
    </row>
    <row r="113" spans="1:20">
      <c r="A113" t="s">
        <v>50</v>
      </c>
      <c r="B113" s="48" t="s">
        <v>101</v>
      </c>
      <c r="C113" s="49" t="s">
        <v>72</v>
      </c>
      <c r="D113" s="50">
        <f>[2]Livelihoods!D41</f>
        <v>0</v>
      </c>
      <c r="E113" s="50">
        <f>[2]Livelihoods!E41</f>
        <v>0</v>
      </c>
      <c r="F113" s="50">
        <f>[2]Livelihoods!F41</f>
        <v>0</v>
      </c>
      <c r="G113" s="50">
        <f>[2]Livelihoods!G41</f>
        <v>0</v>
      </c>
      <c r="H113" s="50">
        <f>[2]Livelihoods!H41</f>
        <v>0</v>
      </c>
      <c r="I113" s="50">
        <f>[2]Livelihoods!I41</f>
        <v>0</v>
      </c>
      <c r="J113" s="50">
        <f>[2]Livelihoods!J41</f>
        <v>0</v>
      </c>
      <c r="K113" s="50">
        <f>[2]Livelihoods!K41</f>
        <v>0</v>
      </c>
      <c r="L113" s="50">
        <f>[2]Livelihoods!L41</f>
        <v>0</v>
      </c>
      <c r="M113" s="50">
        <f>[2]Livelihoods!M41</f>
        <v>0</v>
      </c>
      <c r="N113" s="50">
        <f>[2]Livelihoods!N41</f>
        <v>0</v>
      </c>
      <c r="O113" s="50">
        <f>[2]Livelihoods!O41</f>
        <v>0</v>
      </c>
      <c r="P113" s="50">
        <f>[2]Livelihoods!P41</f>
        <v>0</v>
      </c>
      <c r="Q113" s="50">
        <f>[2]Livelihoods!Q41</f>
        <v>0</v>
      </c>
      <c r="R113" s="50">
        <f>[2]Livelihoods!R41</f>
        <v>0</v>
      </c>
      <c r="S113" s="50">
        <f>[2]Livelihoods!S41</f>
        <v>0</v>
      </c>
      <c r="T113" s="50">
        <f>[2]Livelihoods!T41</f>
        <v>0</v>
      </c>
    </row>
    <row r="114" spans="1:20">
      <c r="A114" t="s">
        <v>50</v>
      </c>
      <c r="B114" s="48" t="s">
        <v>101</v>
      </c>
      <c r="C114" s="49" t="s">
        <v>73</v>
      </c>
      <c r="D114" s="50">
        <f>[2]Livelihoods!D42</f>
        <v>5</v>
      </c>
      <c r="E114" s="50">
        <f>[2]Livelihoods!E42</f>
        <v>150</v>
      </c>
      <c r="F114" s="50">
        <f>[2]Livelihoods!F42</f>
        <v>0</v>
      </c>
      <c r="G114" s="50">
        <f>[2]Livelihoods!G42</f>
        <v>0</v>
      </c>
      <c r="H114" s="50">
        <f>[2]Livelihoods!H42</f>
        <v>0</v>
      </c>
      <c r="I114" s="50">
        <f>[2]Livelihoods!I42</f>
        <v>0</v>
      </c>
      <c r="J114" s="50">
        <f>[2]Livelihoods!J42</f>
        <v>0</v>
      </c>
      <c r="K114" s="50">
        <f>[2]Livelihoods!K42</f>
        <v>0</v>
      </c>
      <c r="L114" s="50">
        <f>[2]Livelihoods!L42</f>
        <v>0</v>
      </c>
      <c r="M114" s="50">
        <f>[2]Livelihoods!M42</f>
        <v>0</v>
      </c>
      <c r="N114" s="50">
        <f>[2]Livelihoods!N42</f>
        <v>0</v>
      </c>
      <c r="O114" s="50">
        <f>[2]Livelihoods!O42</f>
        <v>0</v>
      </c>
      <c r="P114" s="50">
        <f>[2]Livelihoods!P42</f>
        <v>0</v>
      </c>
      <c r="Q114" s="50">
        <f>[2]Livelihoods!Q42</f>
        <v>0</v>
      </c>
      <c r="R114" s="50">
        <f>[2]Livelihoods!R42</f>
        <v>0</v>
      </c>
      <c r="S114" s="50">
        <f>[2]Livelihoods!S42</f>
        <v>0</v>
      </c>
      <c r="T114" s="50">
        <f>[2]Livelihoods!T42</f>
        <v>0</v>
      </c>
    </row>
    <row r="115" spans="1:20">
      <c r="A115" t="s">
        <v>50</v>
      </c>
      <c r="B115" s="48" t="s">
        <v>77</v>
      </c>
      <c r="C115" s="49" t="s">
        <v>71</v>
      </c>
      <c r="D115" s="50">
        <f>[2]Livelihoods!D43</f>
        <v>1</v>
      </c>
      <c r="E115" s="50">
        <f>[2]Livelihoods!E43</f>
        <v>30</v>
      </c>
      <c r="F115" s="50">
        <f>[2]Livelihoods!F43</f>
        <v>2</v>
      </c>
      <c r="G115" s="50">
        <f>[2]Livelihoods!G43</f>
        <v>65</v>
      </c>
      <c r="H115" s="50">
        <f>[2]Livelihoods!H43</f>
        <v>2</v>
      </c>
      <c r="I115" s="50">
        <f>[2]Livelihoods!I43</f>
        <v>0</v>
      </c>
      <c r="J115" s="50">
        <f>[2]Livelihoods!J43</f>
        <v>0</v>
      </c>
      <c r="K115" s="50">
        <f>[2]Livelihoods!K43</f>
        <v>3</v>
      </c>
      <c r="L115" s="50">
        <f>[2]Livelihoods!L43</f>
        <v>95</v>
      </c>
      <c r="M115" s="50">
        <f>[2]Livelihoods!M43</f>
        <v>40</v>
      </c>
      <c r="N115" s="50">
        <f>[2]Livelihoods!N43</f>
        <v>0</v>
      </c>
      <c r="O115" s="50">
        <f>[2]Livelihoods!O43</f>
        <v>0</v>
      </c>
      <c r="P115" s="50">
        <f>[2]Livelihoods!P43</f>
        <v>0</v>
      </c>
      <c r="Q115" s="50">
        <f>[2]Livelihoods!Q43</f>
        <v>0</v>
      </c>
      <c r="R115" s="50">
        <f>[2]Livelihoods!R43</f>
        <v>0</v>
      </c>
      <c r="S115" s="50">
        <f>[2]Livelihoods!S43</f>
        <v>0</v>
      </c>
      <c r="T115" s="50">
        <f>[2]Livelihoods!T43</f>
        <v>0</v>
      </c>
    </row>
    <row r="116" spans="1:20">
      <c r="A116" t="s">
        <v>50</v>
      </c>
      <c r="B116" s="48" t="s">
        <v>77</v>
      </c>
      <c r="C116" s="49" t="s">
        <v>72</v>
      </c>
      <c r="D116" s="50">
        <f>[2]Livelihoods!D44</f>
        <v>0</v>
      </c>
      <c r="E116" s="50">
        <f>[2]Livelihoods!E44</f>
        <v>0</v>
      </c>
      <c r="F116" s="50">
        <f>[2]Livelihoods!F44</f>
        <v>0</v>
      </c>
      <c r="G116" s="50">
        <f>[2]Livelihoods!G44</f>
        <v>0</v>
      </c>
      <c r="H116" s="50">
        <f>[2]Livelihoods!H44</f>
        <v>0</v>
      </c>
      <c r="I116" s="50">
        <f>[2]Livelihoods!I44</f>
        <v>0</v>
      </c>
      <c r="J116" s="50">
        <f>[2]Livelihoods!J44</f>
        <v>0</v>
      </c>
      <c r="K116" s="50">
        <f>[2]Livelihoods!K44</f>
        <v>0</v>
      </c>
      <c r="L116" s="50">
        <f>[2]Livelihoods!L44</f>
        <v>0</v>
      </c>
      <c r="M116" s="50">
        <f>[2]Livelihoods!M44</f>
        <v>0</v>
      </c>
      <c r="N116" s="50">
        <f>[2]Livelihoods!N44</f>
        <v>0</v>
      </c>
      <c r="O116" s="50">
        <f>[2]Livelihoods!O44</f>
        <v>0</v>
      </c>
      <c r="P116" s="50">
        <f>[2]Livelihoods!P44</f>
        <v>0</v>
      </c>
      <c r="Q116" s="50">
        <f>[2]Livelihoods!Q44</f>
        <v>0</v>
      </c>
      <c r="R116" s="50">
        <f>[2]Livelihoods!R44</f>
        <v>0</v>
      </c>
      <c r="S116" s="50">
        <f>[2]Livelihoods!S44</f>
        <v>0</v>
      </c>
      <c r="T116" s="50">
        <f>[2]Livelihoods!T44</f>
        <v>0</v>
      </c>
    </row>
    <row r="117" spans="1:20">
      <c r="A117" t="s">
        <v>50</v>
      </c>
      <c r="B117" s="48" t="s">
        <v>77</v>
      </c>
      <c r="C117" s="49" t="s">
        <v>73</v>
      </c>
      <c r="D117" s="50">
        <f>[2]Livelihoods!D45</f>
        <v>11</v>
      </c>
      <c r="E117" s="50">
        <f>[2]Livelihoods!E45</f>
        <v>330</v>
      </c>
      <c r="F117" s="50">
        <f>[2]Livelihoods!F45</f>
        <v>0</v>
      </c>
      <c r="G117" s="50">
        <f>[2]Livelihoods!G45</f>
        <v>0</v>
      </c>
      <c r="H117" s="50">
        <f>[2]Livelihoods!H45</f>
        <v>0</v>
      </c>
      <c r="I117" s="50">
        <f>[2]Livelihoods!I45</f>
        <v>0</v>
      </c>
      <c r="J117" s="50">
        <f>[2]Livelihoods!J45</f>
        <v>0</v>
      </c>
      <c r="K117" s="50">
        <f>[2]Livelihoods!K45</f>
        <v>0</v>
      </c>
      <c r="L117" s="50">
        <f>[2]Livelihoods!L45</f>
        <v>0</v>
      </c>
      <c r="M117" s="50">
        <f>[2]Livelihoods!M45</f>
        <v>0</v>
      </c>
      <c r="N117" s="50">
        <f>[2]Livelihoods!N45</f>
        <v>0</v>
      </c>
      <c r="O117" s="50">
        <f>[2]Livelihoods!O45</f>
        <v>0</v>
      </c>
      <c r="P117" s="50">
        <f>[2]Livelihoods!P45</f>
        <v>0</v>
      </c>
      <c r="Q117" s="50">
        <f>[2]Livelihoods!Q45</f>
        <v>0</v>
      </c>
      <c r="R117" s="50">
        <f>[2]Livelihoods!R45</f>
        <v>0</v>
      </c>
      <c r="S117" s="50">
        <f>[2]Livelihoods!S45</f>
        <v>0</v>
      </c>
      <c r="T117" s="50">
        <f>[2]Livelihoods!T45</f>
        <v>0</v>
      </c>
    </row>
    <row r="118" spans="1:20">
      <c r="A118" t="s">
        <v>50</v>
      </c>
      <c r="B118" s="48" t="s">
        <v>78</v>
      </c>
      <c r="C118" s="49" t="s">
        <v>71</v>
      </c>
      <c r="D118" s="50">
        <f>[2]Livelihoods!D46</f>
        <v>0</v>
      </c>
      <c r="E118" s="50">
        <f>[2]Livelihoods!E46</f>
        <v>0</v>
      </c>
      <c r="F118" s="50">
        <f>[2]Livelihoods!F46</f>
        <v>0</v>
      </c>
      <c r="G118" s="50">
        <f>[2]Livelihoods!G46</f>
        <v>0</v>
      </c>
      <c r="H118" s="50">
        <f>[2]Livelihoods!H46</f>
        <v>0</v>
      </c>
      <c r="I118" s="50">
        <f>[2]Livelihoods!I46</f>
        <v>0</v>
      </c>
      <c r="J118" s="50">
        <f>[2]Livelihoods!J46</f>
        <v>0</v>
      </c>
      <c r="K118" s="50">
        <f>[2]Livelihoods!K46</f>
        <v>0</v>
      </c>
      <c r="L118" s="50">
        <f>[2]Livelihoods!L46</f>
        <v>0</v>
      </c>
      <c r="M118" s="50">
        <f>[2]Livelihoods!M46</f>
        <v>0</v>
      </c>
      <c r="N118" s="50">
        <f>[2]Livelihoods!N46</f>
        <v>0</v>
      </c>
      <c r="O118" s="50">
        <f>[2]Livelihoods!O46</f>
        <v>0</v>
      </c>
      <c r="P118" s="50">
        <f>[2]Livelihoods!P46</f>
        <v>0</v>
      </c>
      <c r="Q118" s="50">
        <f>[2]Livelihoods!Q46</f>
        <v>0</v>
      </c>
      <c r="R118" s="50">
        <f>[2]Livelihoods!R46</f>
        <v>0</v>
      </c>
      <c r="S118" s="50">
        <f>[2]Livelihoods!S46</f>
        <v>0</v>
      </c>
      <c r="T118" s="50">
        <f>[2]Livelihoods!T46</f>
        <v>0</v>
      </c>
    </row>
    <row r="119" spans="1:20">
      <c r="A119" t="s">
        <v>50</v>
      </c>
      <c r="B119" s="48" t="s">
        <v>78</v>
      </c>
      <c r="C119" s="49" t="s">
        <v>72</v>
      </c>
      <c r="D119" s="50">
        <f>[2]Livelihoods!D47</f>
        <v>0</v>
      </c>
      <c r="E119" s="50">
        <f>[2]Livelihoods!E47</f>
        <v>0</v>
      </c>
      <c r="F119" s="50">
        <f>[2]Livelihoods!F47</f>
        <v>0</v>
      </c>
      <c r="G119" s="50">
        <f>[2]Livelihoods!G47</f>
        <v>0</v>
      </c>
      <c r="H119" s="50">
        <f>[2]Livelihoods!H47</f>
        <v>0</v>
      </c>
      <c r="I119" s="50">
        <f>[2]Livelihoods!I47</f>
        <v>0</v>
      </c>
      <c r="J119" s="50">
        <f>[2]Livelihoods!J47</f>
        <v>0</v>
      </c>
      <c r="K119" s="50">
        <f>[2]Livelihoods!K47</f>
        <v>0</v>
      </c>
      <c r="L119" s="50">
        <f>[2]Livelihoods!L47</f>
        <v>0</v>
      </c>
      <c r="M119" s="50">
        <f>[2]Livelihoods!M47</f>
        <v>0</v>
      </c>
      <c r="N119" s="50">
        <f>[2]Livelihoods!N47</f>
        <v>0</v>
      </c>
      <c r="O119" s="50">
        <f>[2]Livelihoods!O47</f>
        <v>0</v>
      </c>
      <c r="P119" s="50">
        <f>[2]Livelihoods!P47</f>
        <v>0</v>
      </c>
      <c r="Q119" s="50">
        <f>[2]Livelihoods!Q47</f>
        <v>0</v>
      </c>
      <c r="R119" s="50">
        <f>[2]Livelihoods!R47</f>
        <v>0</v>
      </c>
      <c r="S119" s="50">
        <f>[2]Livelihoods!S47</f>
        <v>0</v>
      </c>
      <c r="T119" s="50">
        <f>[2]Livelihoods!T47</f>
        <v>0</v>
      </c>
    </row>
    <row r="120" spans="1:20">
      <c r="A120" t="s">
        <v>50</v>
      </c>
      <c r="B120" s="48" t="s">
        <v>78</v>
      </c>
      <c r="C120" s="49" t="s">
        <v>73</v>
      </c>
      <c r="D120" s="50">
        <f>[2]Livelihoods!D48</f>
        <v>14</v>
      </c>
      <c r="E120" s="50">
        <f>[2]Livelihoods!E48</f>
        <v>837</v>
      </c>
      <c r="F120" s="50">
        <f>[2]Livelihoods!F48</f>
        <v>0</v>
      </c>
      <c r="G120" s="50">
        <f>[2]Livelihoods!G48</f>
        <v>0</v>
      </c>
      <c r="H120" s="50">
        <f>[2]Livelihoods!H48</f>
        <v>0</v>
      </c>
      <c r="I120" s="50">
        <f>[2]Livelihoods!I48</f>
        <v>0</v>
      </c>
      <c r="J120" s="50">
        <f>[2]Livelihoods!J48</f>
        <v>0</v>
      </c>
      <c r="K120" s="50">
        <f>[2]Livelihoods!K48</f>
        <v>0</v>
      </c>
      <c r="L120" s="50">
        <f>[2]Livelihoods!L48</f>
        <v>0</v>
      </c>
      <c r="M120" s="50">
        <f>[2]Livelihoods!M48</f>
        <v>0</v>
      </c>
      <c r="N120" s="50">
        <f>[2]Livelihoods!N48</f>
        <v>0</v>
      </c>
      <c r="O120" s="50">
        <f>[2]Livelihoods!O48</f>
        <v>0</v>
      </c>
      <c r="P120" s="50">
        <f>[2]Livelihoods!P48</f>
        <v>0</v>
      </c>
      <c r="Q120" s="50">
        <f>[2]Livelihoods!Q48</f>
        <v>0</v>
      </c>
      <c r="R120" s="50">
        <f>[2]Livelihoods!R48</f>
        <v>0</v>
      </c>
      <c r="S120" s="50">
        <f>[2]Livelihoods!S48</f>
        <v>0</v>
      </c>
      <c r="T120" s="50">
        <f>[2]Livelihoods!T48</f>
        <v>0</v>
      </c>
    </row>
    <row r="121" spans="1:20">
      <c r="A121" t="s">
        <v>50</v>
      </c>
      <c r="B121" s="48" t="s">
        <v>93</v>
      </c>
      <c r="C121" s="49" t="s">
        <v>71</v>
      </c>
      <c r="D121" s="50">
        <f>[2]Livelihoods!D49</f>
        <v>0</v>
      </c>
      <c r="E121" s="50">
        <f>[2]Livelihoods!E49</f>
        <v>0</v>
      </c>
      <c r="F121" s="50">
        <f>[2]Livelihoods!F49</f>
        <v>0</v>
      </c>
      <c r="G121" s="50">
        <f>[2]Livelihoods!G49</f>
        <v>0</v>
      </c>
      <c r="H121" s="50">
        <f>[2]Livelihoods!H49</f>
        <v>0</v>
      </c>
      <c r="I121" s="50">
        <f>[2]Livelihoods!I49</f>
        <v>0</v>
      </c>
      <c r="J121" s="50">
        <f>[2]Livelihoods!J49</f>
        <v>0</v>
      </c>
      <c r="K121" s="50">
        <f>[2]Livelihoods!K49</f>
        <v>0</v>
      </c>
      <c r="L121" s="50">
        <f>[2]Livelihoods!L49</f>
        <v>0</v>
      </c>
      <c r="M121" s="50">
        <f>[2]Livelihoods!M49</f>
        <v>0</v>
      </c>
      <c r="N121" s="50">
        <f>[2]Livelihoods!N49</f>
        <v>0</v>
      </c>
      <c r="O121" s="50">
        <f>[2]Livelihoods!O49</f>
        <v>0</v>
      </c>
      <c r="P121" s="50">
        <f>[2]Livelihoods!P49</f>
        <v>0</v>
      </c>
      <c r="Q121" s="50">
        <f>[2]Livelihoods!Q49</f>
        <v>0</v>
      </c>
      <c r="R121" s="50">
        <f>[2]Livelihoods!R49</f>
        <v>0</v>
      </c>
      <c r="S121" s="50">
        <f>[2]Livelihoods!S49</f>
        <v>0</v>
      </c>
      <c r="T121" s="50">
        <f>[2]Livelihoods!T49</f>
        <v>0</v>
      </c>
    </row>
    <row r="122" spans="1:20">
      <c r="A122" t="s">
        <v>50</v>
      </c>
      <c r="B122" s="48" t="s">
        <v>93</v>
      </c>
      <c r="C122" s="49" t="s">
        <v>72</v>
      </c>
      <c r="D122" s="50">
        <f>[2]Livelihoods!D50</f>
        <v>0</v>
      </c>
      <c r="E122" s="50">
        <f>[2]Livelihoods!E50</f>
        <v>0</v>
      </c>
      <c r="F122" s="50">
        <f>[2]Livelihoods!F50</f>
        <v>0</v>
      </c>
      <c r="G122" s="50">
        <f>[2]Livelihoods!G50</f>
        <v>0</v>
      </c>
      <c r="H122" s="50">
        <f>[2]Livelihoods!H50</f>
        <v>0</v>
      </c>
      <c r="I122" s="50">
        <f>[2]Livelihoods!I50</f>
        <v>0</v>
      </c>
      <c r="J122" s="50">
        <f>[2]Livelihoods!J50</f>
        <v>0</v>
      </c>
      <c r="K122" s="50">
        <f>[2]Livelihoods!K50</f>
        <v>0</v>
      </c>
      <c r="L122" s="50">
        <f>[2]Livelihoods!L50</f>
        <v>0</v>
      </c>
      <c r="M122" s="50">
        <f>[2]Livelihoods!M50</f>
        <v>0</v>
      </c>
      <c r="N122" s="50">
        <f>[2]Livelihoods!N50</f>
        <v>0</v>
      </c>
      <c r="O122" s="50">
        <f>[2]Livelihoods!O50</f>
        <v>0</v>
      </c>
      <c r="P122" s="50">
        <f>[2]Livelihoods!P50</f>
        <v>0</v>
      </c>
      <c r="Q122" s="50">
        <f>[2]Livelihoods!Q50</f>
        <v>0</v>
      </c>
      <c r="R122" s="50">
        <f>[2]Livelihoods!R50</f>
        <v>0</v>
      </c>
      <c r="S122" s="50">
        <f>[2]Livelihoods!S50</f>
        <v>0</v>
      </c>
      <c r="T122" s="50">
        <f>[2]Livelihoods!T50</f>
        <v>0</v>
      </c>
    </row>
    <row r="123" spans="1:20">
      <c r="A123" t="s">
        <v>50</v>
      </c>
      <c r="B123" s="48" t="s">
        <v>93</v>
      </c>
      <c r="C123" s="49" t="s">
        <v>73</v>
      </c>
      <c r="D123" s="50">
        <f>[2]Livelihoods!D51</f>
        <v>11</v>
      </c>
      <c r="E123" s="50">
        <f>[2]Livelihoods!E51</f>
        <v>922</v>
      </c>
      <c r="F123" s="50">
        <f>[2]Livelihoods!F51</f>
        <v>0</v>
      </c>
      <c r="G123" s="50">
        <f>[2]Livelihoods!G51</f>
        <v>0</v>
      </c>
      <c r="H123" s="50">
        <f>[2]Livelihoods!H51</f>
        <v>0</v>
      </c>
      <c r="I123" s="50">
        <f>[2]Livelihoods!I51</f>
        <v>0</v>
      </c>
      <c r="J123" s="50">
        <f>[2]Livelihoods!J51</f>
        <v>0</v>
      </c>
      <c r="K123" s="50">
        <f>[2]Livelihoods!K51</f>
        <v>0</v>
      </c>
      <c r="L123" s="50">
        <f>[2]Livelihoods!L51</f>
        <v>0</v>
      </c>
      <c r="M123" s="50">
        <f>[2]Livelihoods!M51</f>
        <v>0</v>
      </c>
      <c r="N123" s="50">
        <f>[2]Livelihoods!N51</f>
        <v>0</v>
      </c>
      <c r="O123" s="50">
        <f>[2]Livelihoods!O51</f>
        <v>0</v>
      </c>
      <c r="P123" s="50">
        <f>[2]Livelihoods!P51</f>
        <v>0</v>
      </c>
      <c r="Q123" s="50">
        <f>[2]Livelihoods!Q51</f>
        <v>0</v>
      </c>
      <c r="R123" s="50">
        <f>[2]Livelihoods!R51</f>
        <v>0</v>
      </c>
      <c r="S123" s="50">
        <f>[2]Livelihoods!S51</f>
        <v>0</v>
      </c>
      <c r="T123" s="50">
        <f>[2]Livelihoods!T51</f>
        <v>0</v>
      </c>
    </row>
    <row r="124" spans="1:20">
      <c r="A124" t="s">
        <v>50</v>
      </c>
      <c r="B124" s="48" t="s">
        <v>102</v>
      </c>
      <c r="C124" s="49" t="s">
        <v>71</v>
      </c>
      <c r="D124" s="50">
        <f>[2]Livelihoods!D52</f>
        <v>0</v>
      </c>
      <c r="E124" s="50">
        <f>[2]Livelihoods!E52</f>
        <v>0</v>
      </c>
      <c r="F124" s="50">
        <f>[2]Livelihoods!F52</f>
        <v>0</v>
      </c>
      <c r="G124" s="50">
        <f>[2]Livelihoods!G52</f>
        <v>0</v>
      </c>
      <c r="H124" s="50">
        <f>[2]Livelihoods!H52</f>
        <v>0</v>
      </c>
      <c r="I124" s="50">
        <f>[2]Livelihoods!I52</f>
        <v>0</v>
      </c>
      <c r="J124" s="50">
        <f>[2]Livelihoods!J52</f>
        <v>0</v>
      </c>
      <c r="K124" s="50">
        <f>[2]Livelihoods!K52</f>
        <v>0</v>
      </c>
      <c r="L124" s="50">
        <f>[2]Livelihoods!L52</f>
        <v>0</v>
      </c>
      <c r="M124" s="50">
        <f>[2]Livelihoods!M52</f>
        <v>0</v>
      </c>
      <c r="N124" s="50">
        <f>[2]Livelihoods!N52</f>
        <v>0</v>
      </c>
      <c r="O124" s="50">
        <f>[2]Livelihoods!O52</f>
        <v>0</v>
      </c>
      <c r="P124" s="50">
        <f>[2]Livelihoods!P52</f>
        <v>0</v>
      </c>
      <c r="Q124" s="50">
        <f>[2]Livelihoods!Q52</f>
        <v>0</v>
      </c>
      <c r="R124" s="50">
        <f>[2]Livelihoods!R52</f>
        <v>0</v>
      </c>
      <c r="S124" s="50">
        <f>[2]Livelihoods!S52</f>
        <v>0</v>
      </c>
      <c r="T124" s="50">
        <f>[2]Livelihoods!T52</f>
        <v>0</v>
      </c>
    </row>
    <row r="125" spans="1:20">
      <c r="A125" t="s">
        <v>50</v>
      </c>
      <c r="B125" s="48" t="s">
        <v>102</v>
      </c>
      <c r="C125" s="49" t="s">
        <v>72</v>
      </c>
      <c r="D125" s="50">
        <f>[2]Livelihoods!D53</f>
        <v>0</v>
      </c>
      <c r="E125" s="50">
        <f>[2]Livelihoods!E53</f>
        <v>0</v>
      </c>
      <c r="F125" s="50">
        <f>[2]Livelihoods!F53</f>
        <v>0</v>
      </c>
      <c r="G125" s="50">
        <f>[2]Livelihoods!G53</f>
        <v>0</v>
      </c>
      <c r="H125" s="50">
        <f>[2]Livelihoods!H53</f>
        <v>0</v>
      </c>
      <c r="I125" s="50">
        <f>[2]Livelihoods!I53</f>
        <v>0</v>
      </c>
      <c r="J125" s="50">
        <f>[2]Livelihoods!J53</f>
        <v>0</v>
      </c>
      <c r="K125" s="50">
        <f>[2]Livelihoods!K53</f>
        <v>0</v>
      </c>
      <c r="L125" s="50">
        <f>[2]Livelihoods!L53</f>
        <v>0</v>
      </c>
      <c r="M125" s="50">
        <f>[2]Livelihoods!M53</f>
        <v>0</v>
      </c>
      <c r="N125" s="50">
        <f>[2]Livelihoods!N53</f>
        <v>0</v>
      </c>
      <c r="O125" s="50">
        <f>[2]Livelihoods!O53</f>
        <v>0</v>
      </c>
      <c r="P125" s="50">
        <f>[2]Livelihoods!P53</f>
        <v>0</v>
      </c>
      <c r="Q125" s="50">
        <f>[2]Livelihoods!Q53</f>
        <v>0</v>
      </c>
      <c r="R125" s="50">
        <f>[2]Livelihoods!R53</f>
        <v>0</v>
      </c>
      <c r="S125" s="50">
        <f>[2]Livelihoods!S53</f>
        <v>0</v>
      </c>
      <c r="T125" s="50">
        <f>[2]Livelihoods!T53</f>
        <v>0</v>
      </c>
    </row>
    <row r="126" spans="1:20">
      <c r="A126" t="s">
        <v>50</v>
      </c>
      <c r="B126" s="48" t="s">
        <v>102</v>
      </c>
      <c r="C126" s="49" t="s">
        <v>73</v>
      </c>
      <c r="D126" s="50">
        <f>[2]Livelihoods!D54</f>
        <v>0</v>
      </c>
      <c r="E126" s="50">
        <f>[2]Livelihoods!E54</f>
        <v>0</v>
      </c>
      <c r="F126" s="50">
        <f>[2]Livelihoods!F54</f>
        <v>0</v>
      </c>
      <c r="G126" s="50">
        <f>[2]Livelihoods!G54</f>
        <v>0</v>
      </c>
      <c r="H126" s="50">
        <f>[2]Livelihoods!H54</f>
        <v>0</v>
      </c>
      <c r="I126" s="50">
        <f>[2]Livelihoods!I54</f>
        <v>0</v>
      </c>
      <c r="J126" s="50">
        <f>[2]Livelihoods!J54</f>
        <v>0</v>
      </c>
      <c r="K126" s="50">
        <f>[2]Livelihoods!K54</f>
        <v>0</v>
      </c>
      <c r="L126" s="50">
        <f>[2]Livelihoods!L54</f>
        <v>0</v>
      </c>
      <c r="M126" s="50">
        <f>[2]Livelihoods!M54</f>
        <v>0</v>
      </c>
      <c r="N126" s="50">
        <f>[2]Livelihoods!N54</f>
        <v>0</v>
      </c>
      <c r="O126" s="50">
        <f>[2]Livelihoods!O54</f>
        <v>0</v>
      </c>
      <c r="P126" s="50">
        <f>[2]Livelihoods!P54</f>
        <v>0</v>
      </c>
      <c r="Q126" s="50">
        <f>[2]Livelihoods!Q54</f>
        <v>0</v>
      </c>
      <c r="R126" s="50">
        <f>[2]Livelihoods!R54</f>
        <v>0</v>
      </c>
      <c r="S126" s="50">
        <f>[2]Livelihoods!S54</f>
        <v>0</v>
      </c>
      <c r="T126" s="50">
        <f>[2]Livelihoods!T54</f>
        <v>0</v>
      </c>
    </row>
    <row r="127" spans="1:20">
      <c r="A127" t="s">
        <v>50</v>
      </c>
      <c r="B127" s="48" t="s">
        <v>94</v>
      </c>
      <c r="C127" s="49" t="s">
        <v>71</v>
      </c>
      <c r="D127" s="50">
        <f>[2]Livelihoods!D55</f>
        <v>0</v>
      </c>
      <c r="E127" s="50">
        <f>[2]Livelihoods!E55</f>
        <v>0</v>
      </c>
      <c r="F127" s="50">
        <f>[2]Livelihoods!F55</f>
        <v>0</v>
      </c>
      <c r="G127" s="50">
        <f>[2]Livelihoods!G55</f>
        <v>0</v>
      </c>
      <c r="H127" s="50">
        <f>[2]Livelihoods!H55</f>
        <v>0</v>
      </c>
      <c r="I127" s="50">
        <f>[2]Livelihoods!I55</f>
        <v>0</v>
      </c>
      <c r="J127" s="50">
        <f>[2]Livelihoods!J55</f>
        <v>0</v>
      </c>
      <c r="K127" s="50">
        <f>[2]Livelihoods!K55</f>
        <v>0</v>
      </c>
      <c r="L127" s="50">
        <f>[2]Livelihoods!L55</f>
        <v>0</v>
      </c>
      <c r="M127" s="50">
        <f>[2]Livelihoods!M55</f>
        <v>0</v>
      </c>
      <c r="N127" s="50">
        <f>[2]Livelihoods!N55</f>
        <v>0</v>
      </c>
      <c r="O127" s="50">
        <f>[2]Livelihoods!O55</f>
        <v>0</v>
      </c>
      <c r="P127" s="50">
        <f>[2]Livelihoods!P55</f>
        <v>0</v>
      </c>
      <c r="Q127" s="50">
        <f>[2]Livelihoods!Q55</f>
        <v>0</v>
      </c>
      <c r="R127" s="50">
        <f>[2]Livelihoods!R55</f>
        <v>0</v>
      </c>
      <c r="S127" s="50">
        <f>[2]Livelihoods!S55</f>
        <v>0</v>
      </c>
      <c r="T127" s="50">
        <f>[2]Livelihoods!T55</f>
        <v>0</v>
      </c>
    </row>
    <row r="128" spans="1:20">
      <c r="A128" t="s">
        <v>50</v>
      </c>
      <c r="B128" s="48" t="s">
        <v>94</v>
      </c>
      <c r="C128" s="49" t="s">
        <v>72</v>
      </c>
      <c r="D128" s="50">
        <f>[2]Livelihoods!D56</f>
        <v>0</v>
      </c>
      <c r="E128" s="50">
        <f>[2]Livelihoods!E56</f>
        <v>0</v>
      </c>
      <c r="F128" s="50">
        <f>[2]Livelihoods!F56</f>
        <v>0</v>
      </c>
      <c r="G128" s="50">
        <f>[2]Livelihoods!G56</f>
        <v>0</v>
      </c>
      <c r="H128" s="50">
        <f>[2]Livelihoods!H56</f>
        <v>0</v>
      </c>
      <c r="I128" s="50">
        <f>[2]Livelihoods!I56</f>
        <v>0</v>
      </c>
      <c r="J128" s="50">
        <f>[2]Livelihoods!J56</f>
        <v>0</v>
      </c>
      <c r="K128" s="50">
        <f>[2]Livelihoods!K56</f>
        <v>0</v>
      </c>
      <c r="L128" s="50">
        <f>[2]Livelihoods!L56</f>
        <v>0</v>
      </c>
      <c r="M128" s="50">
        <f>[2]Livelihoods!M56</f>
        <v>0</v>
      </c>
      <c r="N128" s="50">
        <f>[2]Livelihoods!N56</f>
        <v>0</v>
      </c>
      <c r="O128" s="50">
        <f>[2]Livelihoods!O56</f>
        <v>0</v>
      </c>
      <c r="P128" s="50">
        <f>[2]Livelihoods!P56</f>
        <v>0</v>
      </c>
      <c r="Q128" s="50">
        <f>[2]Livelihoods!Q56</f>
        <v>0</v>
      </c>
      <c r="R128" s="50">
        <f>[2]Livelihoods!R56</f>
        <v>0</v>
      </c>
      <c r="S128" s="50">
        <f>[2]Livelihoods!S56</f>
        <v>0</v>
      </c>
      <c r="T128" s="50">
        <f>[2]Livelihoods!T56</f>
        <v>0</v>
      </c>
    </row>
    <row r="129" spans="1:20">
      <c r="A129" t="s">
        <v>50</v>
      </c>
      <c r="B129" s="48" t="s">
        <v>94</v>
      </c>
      <c r="C129" s="49" t="s">
        <v>73</v>
      </c>
      <c r="D129" s="50">
        <f>[2]Livelihoods!D57</f>
        <v>0</v>
      </c>
      <c r="E129" s="50">
        <f>[2]Livelihoods!E57</f>
        <v>0</v>
      </c>
      <c r="F129" s="50">
        <f>[2]Livelihoods!F57</f>
        <v>0</v>
      </c>
      <c r="G129" s="50">
        <f>[2]Livelihoods!G57</f>
        <v>0</v>
      </c>
      <c r="H129" s="50">
        <f>[2]Livelihoods!H57</f>
        <v>0</v>
      </c>
      <c r="I129" s="50">
        <f>[2]Livelihoods!I57</f>
        <v>0</v>
      </c>
      <c r="J129" s="50">
        <f>[2]Livelihoods!J57</f>
        <v>0</v>
      </c>
      <c r="K129" s="50">
        <f>[2]Livelihoods!K57</f>
        <v>0</v>
      </c>
      <c r="L129" s="50">
        <f>[2]Livelihoods!L57</f>
        <v>0</v>
      </c>
      <c r="M129" s="50">
        <f>[2]Livelihoods!M57</f>
        <v>0</v>
      </c>
      <c r="N129" s="50">
        <f>[2]Livelihoods!N57</f>
        <v>0</v>
      </c>
      <c r="O129" s="50">
        <f>[2]Livelihoods!O57</f>
        <v>0</v>
      </c>
      <c r="P129" s="50">
        <f>[2]Livelihoods!P57</f>
        <v>0</v>
      </c>
      <c r="Q129" s="50">
        <f>[2]Livelihoods!Q57</f>
        <v>0</v>
      </c>
      <c r="R129" s="50">
        <f>[2]Livelihoods!R57</f>
        <v>0</v>
      </c>
      <c r="S129" s="50">
        <f>[2]Livelihoods!S57</f>
        <v>0</v>
      </c>
      <c r="T129" s="50">
        <f>[2]Livelihoods!T57</f>
        <v>0</v>
      </c>
    </row>
    <row r="130" spans="1:20">
      <c r="A130" t="s">
        <v>50</v>
      </c>
      <c r="B130" s="48" t="s">
        <v>79</v>
      </c>
      <c r="C130" s="49" t="s">
        <v>71</v>
      </c>
      <c r="D130" s="50">
        <f>[2]Livelihoods!D58</f>
        <v>0</v>
      </c>
      <c r="E130" s="50">
        <f>[2]Livelihoods!E58</f>
        <v>0</v>
      </c>
      <c r="F130" s="50">
        <f>[2]Livelihoods!F58</f>
        <v>0</v>
      </c>
      <c r="G130" s="50">
        <f>[2]Livelihoods!G58</f>
        <v>0</v>
      </c>
      <c r="H130" s="50">
        <f>[2]Livelihoods!H58</f>
        <v>0</v>
      </c>
      <c r="I130" s="50">
        <f>[2]Livelihoods!I58</f>
        <v>0</v>
      </c>
      <c r="J130" s="50">
        <f>[2]Livelihoods!J58</f>
        <v>0</v>
      </c>
      <c r="K130" s="50">
        <f>[2]Livelihoods!K58</f>
        <v>0</v>
      </c>
      <c r="L130" s="50">
        <f>[2]Livelihoods!L58</f>
        <v>0</v>
      </c>
      <c r="M130" s="50">
        <f>[2]Livelihoods!M58</f>
        <v>0</v>
      </c>
      <c r="N130" s="50">
        <f>[2]Livelihoods!N58</f>
        <v>0</v>
      </c>
      <c r="O130" s="50">
        <f>[2]Livelihoods!O58</f>
        <v>0</v>
      </c>
      <c r="P130" s="50">
        <f>[2]Livelihoods!P58</f>
        <v>0</v>
      </c>
      <c r="Q130" s="50">
        <f>[2]Livelihoods!Q58</f>
        <v>0</v>
      </c>
      <c r="R130" s="50">
        <f>[2]Livelihoods!R58</f>
        <v>0</v>
      </c>
      <c r="S130" s="50">
        <f>[2]Livelihoods!S58</f>
        <v>0</v>
      </c>
      <c r="T130" s="50">
        <f>[2]Livelihoods!T58</f>
        <v>0</v>
      </c>
    </row>
    <row r="131" spans="1:20">
      <c r="A131" t="s">
        <v>50</v>
      </c>
      <c r="B131" s="48" t="s">
        <v>79</v>
      </c>
      <c r="C131" s="49" t="s">
        <v>72</v>
      </c>
      <c r="D131" s="50">
        <f>[2]Livelihoods!D59</f>
        <v>0</v>
      </c>
      <c r="E131" s="50">
        <f>[2]Livelihoods!E59</f>
        <v>0</v>
      </c>
      <c r="F131" s="50">
        <f>[2]Livelihoods!F59</f>
        <v>0</v>
      </c>
      <c r="G131" s="50">
        <f>[2]Livelihoods!G59</f>
        <v>0</v>
      </c>
      <c r="H131" s="50">
        <f>[2]Livelihoods!H59</f>
        <v>0</v>
      </c>
      <c r="I131" s="50">
        <f>[2]Livelihoods!I59</f>
        <v>0</v>
      </c>
      <c r="J131" s="50">
        <f>[2]Livelihoods!J59</f>
        <v>0</v>
      </c>
      <c r="K131" s="50">
        <f>[2]Livelihoods!K59</f>
        <v>0</v>
      </c>
      <c r="L131" s="50">
        <f>[2]Livelihoods!L59</f>
        <v>0</v>
      </c>
      <c r="M131" s="50">
        <f>[2]Livelihoods!M59</f>
        <v>0</v>
      </c>
      <c r="N131" s="50">
        <f>[2]Livelihoods!N59</f>
        <v>0</v>
      </c>
      <c r="O131" s="50">
        <f>[2]Livelihoods!O59</f>
        <v>0</v>
      </c>
      <c r="P131" s="50">
        <f>[2]Livelihoods!P59</f>
        <v>0</v>
      </c>
      <c r="Q131" s="50">
        <f>[2]Livelihoods!Q59</f>
        <v>0</v>
      </c>
      <c r="R131" s="50">
        <f>[2]Livelihoods!R59</f>
        <v>0</v>
      </c>
      <c r="S131" s="50">
        <f>[2]Livelihoods!S59</f>
        <v>0</v>
      </c>
      <c r="T131" s="50">
        <f>[2]Livelihoods!T59</f>
        <v>0</v>
      </c>
    </row>
    <row r="132" spans="1:20">
      <c r="A132" t="s">
        <v>50</v>
      </c>
      <c r="B132" s="48" t="s">
        <v>79</v>
      </c>
      <c r="C132" s="49" t="s">
        <v>73</v>
      </c>
      <c r="D132" s="50">
        <f>[2]Livelihoods!D60</f>
        <v>22</v>
      </c>
      <c r="E132" s="50">
        <f>[2]Livelihoods!E60</f>
        <v>798</v>
      </c>
      <c r="F132" s="50">
        <f>[2]Livelihoods!F60</f>
        <v>0</v>
      </c>
      <c r="G132" s="50">
        <f>[2]Livelihoods!G60</f>
        <v>0</v>
      </c>
      <c r="H132" s="50">
        <f>[2]Livelihoods!H60</f>
        <v>0</v>
      </c>
      <c r="I132" s="50">
        <f>[2]Livelihoods!I60</f>
        <v>0</v>
      </c>
      <c r="J132" s="50">
        <f>[2]Livelihoods!J60</f>
        <v>0</v>
      </c>
      <c r="K132" s="50">
        <f>[2]Livelihoods!K60</f>
        <v>0</v>
      </c>
      <c r="L132" s="50">
        <f>[2]Livelihoods!L60</f>
        <v>0</v>
      </c>
      <c r="M132" s="50">
        <f>[2]Livelihoods!M60</f>
        <v>0</v>
      </c>
      <c r="N132" s="50">
        <f>[2]Livelihoods!N60</f>
        <v>0</v>
      </c>
      <c r="O132" s="50">
        <f>[2]Livelihoods!O60</f>
        <v>0</v>
      </c>
      <c r="P132" s="50">
        <f>[2]Livelihoods!P60</f>
        <v>0</v>
      </c>
      <c r="Q132" s="50">
        <f>[2]Livelihoods!Q60</f>
        <v>0</v>
      </c>
      <c r="R132" s="50">
        <f>[2]Livelihoods!R60</f>
        <v>0</v>
      </c>
      <c r="S132" s="50">
        <f>[2]Livelihoods!S60</f>
        <v>0</v>
      </c>
      <c r="T132" s="50">
        <f>[2]Livelihoods!T60</f>
        <v>0</v>
      </c>
    </row>
    <row r="133" spans="1:20">
      <c r="A133" t="s">
        <v>50</v>
      </c>
      <c r="B133" s="48" t="s">
        <v>80</v>
      </c>
      <c r="C133" s="49" t="s">
        <v>71</v>
      </c>
      <c r="D133" s="50">
        <f>[2]Livelihoods!D61</f>
        <v>0</v>
      </c>
      <c r="E133" s="50">
        <f>[2]Livelihoods!E61</f>
        <v>0</v>
      </c>
      <c r="F133" s="50">
        <f>[2]Livelihoods!F61</f>
        <v>0</v>
      </c>
      <c r="G133" s="50">
        <f>[2]Livelihoods!G61</f>
        <v>0</v>
      </c>
      <c r="H133" s="50">
        <f>[2]Livelihoods!H61</f>
        <v>0</v>
      </c>
      <c r="I133" s="50">
        <f>[2]Livelihoods!I61</f>
        <v>0</v>
      </c>
      <c r="J133" s="50">
        <f>[2]Livelihoods!J61</f>
        <v>0</v>
      </c>
      <c r="K133" s="50">
        <f>[2]Livelihoods!K61</f>
        <v>0</v>
      </c>
      <c r="L133" s="50">
        <f>[2]Livelihoods!L61</f>
        <v>0</v>
      </c>
      <c r="M133" s="50">
        <f>[2]Livelihoods!M61</f>
        <v>0</v>
      </c>
      <c r="N133" s="50">
        <f>[2]Livelihoods!N61</f>
        <v>0</v>
      </c>
      <c r="O133" s="50">
        <f>[2]Livelihoods!O61</f>
        <v>0</v>
      </c>
      <c r="P133" s="50">
        <f>[2]Livelihoods!P61</f>
        <v>0</v>
      </c>
      <c r="Q133" s="50">
        <f>[2]Livelihoods!Q61</f>
        <v>0</v>
      </c>
      <c r="R133" s="50">
        <f>[2]Livelihoods!R61</f>
        <v>0</v>
      </c>
      <c r="S133" s="50">
        <f>[2]Livelihoods!S61</f>
        <v>0</v>
      </c>
      <c r="T133" s="50">
        <f>[2]Livelihoods!T61</f>
        <v>0</v>
      </c>
    </row>
    <row r="134" spans="1:20">
      <c r="A134" t="s">
        <v>50</v>
      </c>
      <c r="B134" s="48" t="s">
        <v>80</v>
      </c>
      <c r="C134" s="49" t="s">
        <v>72</v>
      </c>
      <c r="D134" s="50">
        <f>[2]Livelihoods!D62</f>
        <v>0</v>
      </c>
      <c r="E134" s="50">
        <f>[2]Livelihoods!E62</f>
        <v>0</v>
      </c>
      <c r="F134" s="50">
        <f>[2]Livelihoods!F62</f>
        <v>0</v>
      </c>
      <c r="G134" s="50">
        <f>[2]Livelihoods!G62</f>
        <v>0</v>
      </c>
      <c r="H134" s="50">
        <f>[2]Livelihoods!H62</f>
        <v>0</v>
      </c>
      <c r="I134" s="50">
        <f>[2]Livelihoods!I62</f>
        <v>0</v>
      </c>
      <c r="J134" s="50">
        <f>[2]Livelihoods!J62</f>
        <v>0</v>
      </c>
      <c r="K134" s="50">
        <f>[2]Livelihoods!K62</f>
        <v>0</v>
      </c>
      <c r="L134" s="50">
        <f>[2]Livelihoods!L62</f>
        <v>0</v>
      </c>
      <c r="M134" s="50">
        <f>[2]Livelihoods!M62</f>
        <v>0</v>
      </c>
      <c r="N134" s="50">
        <f>[2]Livelihoods!N62</f>
        <v>0</v>
      </c>
      <c r="O134" s="50">
        <f>[2]Livelihoods!O62</f>
        <v>0</v>
      </c>
      <c r="P134" s="50">
        <f>[2]Livelihoods!P62</f>
        <v>0</v>
      </c>
      <c r="Q134" s="50">
        <f>[2]Livelihoods!Q62</f>
        <v>0</v>
      </c>
      <c r="R134" s="50">
        <f>[2]Livelihoods!R62</f>
        <v>0</v>
      </c>
      <c r="S134" s="50">
        <f>[2]Livelihoods!S62</f>
        <v>0</v>
      </c>
      <c r="T134" s="50">
        <f>[2]Livelihoods!T62</f>
        <v>0</v>
      </c>
    </row>
    <row r="135" spans="1:20">
      <c r="A135" t="s">
        <v>50</v>
      </c>
      <c r="B135" s="48" t="s">
        <v>80</v>
      </c>
      <c r="C135" s="49" t="s">
        <v>73</v>
      </c>
      <c r="D135" s="50">
        <f>[2]Livelihoods!D63</f>
        <v>0</v>
      </c>
      <c r="E135" s="50">
        <f>[2]Livelihoods!E63</f>
        <v>0</v>
      </c>
      <c r="F135" s="50">
        <f>[2]Livelihoods!F63</f>
        <v>0</v>
      </c>
      <c r="G135" s="50">
        <f>[2]Livelihoods!G63</f>
        <v>0</v>
      </c>
      <c r="H135" s="50">
        <f>[2]Livelihoods!H63</f>
        <v>0</v>
      </c>
      <c r="I135" s="50">
        <f>[2]Livelihoods!I63</f>
        <v>0</v>
      </c>
      <c r="J135" s="50">
        <f>[2]Livelihoods!J63</f>
        <v>0</v>
      </c>
      <c r="K135" s="50">
        <f>[2]Livelihoods!K63</f>
        <v>0</v>
      </c>
      <c r="L135" s="50">
        <f>[2]Livelihoods!L63</f>
        <v>0</v>
      </c>
      <c r="M135" s="50">
        <f>[2]Livelihoods!M63</f>
        <v>0</v>
      </c>
      <c r="N135" s="50">
        <f>[2]Livelihoods!N63</f>
        <v>0</v>
      </c>
      <c r="O135" s="50">
        <f>[2]Livelihoods!O63</f>
        <v>0</v>
      </c>
      <c r="P135" s="50">
        <f>[2]Livelihoods!P63</f>
        <v>0</v>
      </c>
      <c r="Q135" s="50">
        <f>[2]Livelihoods!Q63</f>
        <v>0</v>
      </c>
      <c r="R135" s="50">
        <f>[2]Livelihoods!R63</f>
        <v>0</v>
      </c>
      <c r="S135" s="50">
        <f>[2]Livelihoods!S63</f>
        <v>0</v>
      </c>
      <c r="T135" s="50">
        <f>[2]Livelihoods!T63</f>
        <v>0</v>
      </c>
    </row>
    <row r="136" spans="1:20">
      <c r="A136" t="s">
        <v>50</v>
      </c>
      <c r="B136" s="48" t="s">
        <v>81</v>
      </c>
      <c r="C136" s="49" t="s">
        <v>71</v>
      </c>
      <c r="D136" s="50">
        <f>[2]Livelihoods!D64</f>
        <v>12</v>
      </c>
      <c r="E136" s="50">
        <f>[2]Livelihoods!E64</f>
        <v>618</v>
      </c>
      <c r="F136" s="50">
        <f>[2]Livelihoods!F64</f>
        <v>0</v>
      </c>
      <c r="G136" s="50">
        <f>[2]Livelihoods!G64</f>
        <v>0</v>
      </c>
      <c r="H136" s="50">
        <f>[2]Livelihoods!H64</f>
        <v>0</v>
      </c>
      <c r="I136" s="50">
        <f>[2]Livelihoods!I64</f>
        <v>0</v>
      </c>
      <c r="J136" s="50">
        <f>[2]Livelihoods!J64</f>
        <v>0</v>
      </c>
      <c r="K136" s="50">
        <f>[2]Livelihoods!K64</f>
        <v>12</v>
      </c>
      <c r="L136" s="50">
        <f>[2]Livelihoods!L64</f>
        <v>618</v>
      </c>
      <c r="M136" s="50">
        <f>[2]Livelihoods!M64</f>
        <v>0</v>
      </c>
      <c r="N136" s="50">
        <f>[2]Livelihoods!N64</f>
        <v>0</v>
      </c>
      <c r="O136" s="50">
        <f>[2]Livelihoods!O64</f>
        <v>0</v>
      </c>
      <c r="P136" s="50">
        <f>[2]Livelihoods!P64</f>
        <v>0</v>
      </c>
      <c r="Q136" s="50">
        <f>[2]Livelihoods!Q64</f>
        <v>0</v>
      </c>
      <c r="R136" s="50">
        <f>[2]Livelihoods!R64</f>
        <v>0</v>
      </c>
      <c r="S136" s="50">
        <f>[2]Livelihoods!S64</f>
        <v>2</v>
      </c>
      <c r="T136" s="50">
        <f>[2]Livelihoods!T64</f>
        <v>0</v>
      </c>
    </row>
    <row r="137" spans="1:20">
      <c r="A137" t="s">
        <v>50</v>
      </c>
      <c r="B137" s="48" t="s">
        <v>81</v>
      </c>
      <c r="C137" s="49" t="s">
        <v>72</v>
      </c>
      <c r="D137" s="50">
        <f>[2]Livelihoods!D65</f>
        <v>0</v>
      </c>
      <c r="E137" s="50">
        <f>[2]Livelihoods!E65</f>
        <v>0</v>
      </c>
      <c r="F137" s="50">
        <f>[2]Livelihoods!F65</f>
        <v>0</v>
      </c>
      <c r="G137" s="50">
        <f>[2]Livelihoods!G65</f>
        <v>0</v>
      </c>
      <c r="H137" s="50">
        <f>[2]Livelihoods!H65</f>
        <v>0</v>
      </c>
      <c r="I137" s="50">
        <f>[2]Livelihoods!I65</f>
        <v>0</v>
      </c>
      <c r="J137" s="50">
        <f>[2]Livelihoods!J65</f>
        <v>0</v>
      </c>
      <c r="K137" s="50">
        <f>[2]Livelihoods!K65</f>
        <v>0</v>
      </c>
      <c r="L137" s="50">
        <f>[2]Livelihoods!L65</f>
        <v>0</v>
      </c>
      <c r="M137" s="50">
        <f>[2]Livelihoods!M65</f>
        <v>0</v>
      </c>
      <c r="N137" s="50">
        <f>[2]Livelihoods!N65</f>
        <v>0</v>
      </c>
      <c r="O137" s="50">
        <f>[2]Livelihoods!O65</f>
        <v>0</v>
      </c>
      <c r="P137" s="50">
        <f>[2]Livelihoods!P65</f>
        <v>0</v>
      </c>
      <c r="Q137" s="50">
        <f>[2]Livelihoods!Q65</f>
        <v>0</v>
      </c>
      <c r="R137" s="50">
        <f>[2]Livelihoods!R65</f>
        <v>0</v>
      </c>
      <c r="S137" s="50">
        <f>[2]Livelihoods!S65</f>
        <v>0</v>
      </c>
      <c r="T137" s="50">
        <f>[2]Livelihoods!T65</f>
        <v>0</v>
      </c>
    </row>
    <row r="138" spans="1:20">
      <c r="A138" t="s">
        <v>50</v>
      </c>
      <c r="B138" s="48" t="s">
        <v>81</v>
      </c>
      <c r="C138" s="49" t="s">
        <v>73</v>
      </c>
      <c r="D138" s="50">
        <f>[2]Livelihoods!D66</f>
        <v>47</v>
      </c>
      <c r="E138" s="50">
        <f>[2]Livelihoods!E66</f>
        <v>3092</v>
      </c>
      <c r="F138" s="50">
        <f>[2]Livelihoods!F66</f>
        <v>0</v>
      </c>
      <c r="G138" s="50">
        <f>[2]Livelihoods!G66</f>
        <v>0</v>
      </c>
      <c r="H138" s="50">
        <f>[2]Livelihoods!H66</f>
        <v>0</v>
      </c>
      <c r="I138" s="50">
        <f>[2]Livelihoods!I66</f>
        <v>0</v>
      </c>
      <c r="J138" s="50">
        <f>[2]Livelihoods!J66</f>
        <v>0</v>
      </c>
      <c r="K138" s="50">
        <f>[2]Livelihoods!K66</f>
        <v>47</v>
      </c>
      <c r="L138" s="50">
        <f>[2]Livelihoods!L66</f>
        <v>3092</v>
      </c>
      <c r="M138" s="50">
        <f>[2]Livelihoods!M66</f>
        <v>0</v>
      </c>
      <c r="N138" s="50">
        <f>[2]Livelihoods!N66</f>
        <v>0</v>
      </c>
      <c r="O138" s="50">
        <f>[2]Livelihoods!O66</f>
        <v>0</v>
      </c>
      <c r="P138" s="50">
        <f>[2]Livelihoods!P66</f>
        <v>0</v>
      </c>
      <c r="Q138" s="50">
        <f>[2]Livelihoods!Q66</f>
        <v>0</v>
      </c>
      <c r="R138" s="50">
        <f>[2]Livelihoods!R66</f>
        <v>0</v>
      </c>
      <c r="S138" s="50">
        <f>[2]Livelihoods!S66</f>
        <v>2</v>
      </c>
      <c r="T138" s="50">
        <f>[2]Livelihoods!T66</f>
        <v>0</v>
      </c>
    </row>
    <row r="139" spans="1:20">
      <c r="A139" t="s">
        <v>50</v>
      </c>
      <c r="B139" s="48" t="s">
        <v>103</v>
      </c>
      <c r="C139" s="49" t="s">
        <v>71</v>
      </c>
      <c r="D139" s="50">
        <f>[2]Livelihoods!D67</f>
        <v>9</v>
      </c>
      <c r="E139" s="50">
        <f>[2]Livelihoods!E67</f>
        <v>363</v>
      </c>
      <c r="F139" s="50">
        <f>[2]Livelihoods!F67</f>
        <v>0</v>
      </c>
      <c r="G139" s="50">
        <f>[2]Livelihoods!G67</f>
        <v>0</v>
      </c>
      <c r="H139" s="50">
        <f>[2]Livelihoods!H67</f>
        <v>0</v>
      </c>
      <c r="I139" s="50">
        <f>[2]Livelihoods!I67</f>
        <v>0</v>
      </c>
      <c r="J139" s="50">
        <f>[2]Livelihoods!J67</f>
        <v>0</v>
      </c>
      <c r="K139" s="50">
        <f>[2]Livelihoods!K67</f>
        <v>0</v>
      </c>
      <c r="L139" s="50">
        <f>[2]Livelihoods!L67</f>
        <v>0</v>
      </c>
      <c r="M139" s="50">
        <f>[2]Livelihoods!M67</f>
        <v>0</v>
      </c>
      <c r="N139" s="50">
        <f>[2]Livelihoods!N67</f>
        <v>0</v>
      </c>
      <c r="O139" s="50">
        <f>[2]Livelihoods!O67</f>
        <v>0</v>
      </c>
      <c r="P139" s="50">
        <f>[2]Livelihoods!P67</f>
        <v>0</v>
      </c>
      <c r="Q139" s="50">
        <f>[2]Livelihoods!Q67</f>
        <v>0</v>
      </c>
      <c r="R139" s="50">
        <f>[2]Livelihoods!R67</f>
        <v>0</v>
      </c>
      <c r="S139" s="50">
        <f>[2]Livelihoods!S67</f>
        <v>0</v>
      </c>
      <c r="T139" s="50">
        <f>[2]Livelihoods!T67</f>
        <v>0</v>
      </c>
    </row>
    <row r="140" spans="1:20">
      <c r="A140" t="s">
        <v>50</v>
      </c>
      <c r="B140" s="48" t="s">
        <v>103</v>
      </c>
      <c r="C140" s="49" t="s">
        <v>72</v>
      </c>
      <c r="D140" s="50">
        <f>[2]Livelihoods!D68</f>
        <v>0</v>
      </c>
      <c r="E140" s="50">
        <f>[2]Livelihoods!E68</f>
        <v>0</v>
      </c>
      <c r="F140" s="50">
        <f>[2]Livelihoods!F68</f>
        <v>0</v>
      </c>
      <c r="G140" s="50">
        <f>[2]Livelihoods!G68</f>
        <v>0</v>
      </c>
      <c r="H140" s="50">
        <f>[2]Livelihoods!H68</f>
        <v>0</v>
      </c>
      <c r="I140" s="50">
        <f>[2]Livelihoods!I68</f>
        <v>0</v>
      </c>
      <c r="J140" s="50">
        <f>[2]Livelihoods!J68</f>
        <v>0</v>
      </c>
      <c r="K140" s="50">
        <f>[2]Livelihoods!K68</f>
        <v>0</v>
      </c>
      <c r="L140" s="50">
        <f>[2]Livelihoods!L68</f>
        <v>0</v>
      </c>
      <c r="M140" s="50">
        <f>[2]Livelihoods!M68</f>
        <v>0</v>
      </c>
      <c r="N140" s="50">
        <f>[2]Livelihoods!N68</f>
        <v>0</v>
      </c>
      <c r="O140" s="50">
        <f>[2]Livelihoods!O68</f>
        <v>0</v>
      </c>
      <c r="P140" s="50">
        <f>[2]Livelihoods!P68</f>
        <v>0</v>
      </c>
      <c r="Q140" s="50">
        <f>[2]Livelihoods!Q68</f>
        <v>0</v>
      </c>
      <c r="R140" s="50">
        <f>[2]Livelihoods!R68</f>
        <v>0</v>
      </c>
      <c r="S140" s="50">
        <f>[2]Livelihoods!S68</f>
        <v>0</v>
      </c>
      <c r="T140" s="50">
        <f>[2]Livelihoods!T68</f>
        <v>0</v>
      </c>
    </row>
    <row r="141" spans="1:20">
      <c r="A141" t="s">
        <v>50</v>
      </c>
      <c r="B141" s="48" t="s">
        <v>103</v>
      </c>
      <c r="C141" s="49" t="s">
        <v>73</v>
      </c>
      <c r="D141" s="50">
        <f>[2]Livelihoods!D69</f>
        <v>22</v>
      </c>
      <c r="E141" s="50">
        <f>[2]Livelihoods!E69</f>
        <v>1188</v>
      </c>
      <c r="F141" s="50">
        <f>[2]Livelihoods!F69</f>
        <v>0</v>
      </c>
      <c r="G141" s="50">
        <f>[2]Livelihoods!G69</f>
        <v>0</v>
      </c>
      <c r="H141" s="50">
        <f>[2]Livelihoods!H69</f>
        <v>0</v>
      </c>
      <c r="I141" s="50">
        <f>[2]Livelihoods!I69</f>
        <v>0</v>
      </c>
      <c r="J141" s="50">
        <f>[2]Livelihoods!J69</f>
        <v>0</v>
      </c>
      <c r="K141" s="50">
        <f>[2]Livelihoods!K69</f>
        <v>0</v>
      </c>
      <c r="L141" s="50">
        <f>[2]Livelihoods!L69</f>
        <v>0</v>
      </c>
      <c r="M141" s="50">
        <f>[2]Livelihoods!M69</f>
        <v>0</v>
      </c>
      <c r="N141" s="50">
        <f>[2]Livelihoods!N69</f>
        <v>0</v>
      </c>
      <c r="O141" s="50">
        <f>[2]Livelihoods!O69</f>
        <v>0</v>
      </c>
      <c r="P141" s="50">
        <f>[2]Livelihoods!P69</f>
        <v>0</v>
      </c>
      <c r="Q141" s="50">
        <f>[2]Livelihoods!Q69</f>
        <v>0</v>
      </c>
      <c r="R141" s="50">
        <f>[2]Livelihoods!R69</f>
        <v>0</v>
      </c>
      <c r="S141" s="50">
        <f>[2]Livelihoods!S69</f>
        <v>0</v>
      </c>
      <c r="T141" s="50">
        <f>[2]Livelihoods!T69</f>
        <v>0</v>
      </c>
    </row>
    <row r="142" spans="1:20">
      <c r="A142" t="s">
        <v>50</v>
      </c>
      <c r="B142" s="48" t="s">
        <v>95</v>
      </c>
      <c r="C142" s="49" t="s">
        <v>71</v>
      </c>
      <c r="D142" s="50">
        <f>[2]Livelihoods!D70</f>
        <v>0</v>
      </c>
      <c r="E142" s="50">
        <f>[2]Livelihoods!E70</f>
        <v>0</v>
      </c>
      <c r="F142" s="50">
        <f>[2]Livelihoods!F70</f>
        <v>0</v>
      </c>
      <c r="G142" s="50">
        <f>[2]Livelihoods!G70</f>
        <v>0</v>
      </c>
      <c r="H142" s="50">
        <f>[2]Livelihoods!H70</f>
        <v>0</v>
      </c>
      <c r="I142" s="50">
        <f>[2]Livelihoods!I70</f>
        <v>0</v>
      </c>
      <c r="J142" s="50">
        <f>[2]Livelihoods!J70</f>
        <v>0</v>
      </c>
      <c r="K142" s="50">
        <f>[2]Livelihoods!K70</f>
        <v>0</v>
      </c>
      <c r="L142" s="50">
        <f>[2]Livelihoods!L70</f>
        <v>0</v>
      </c>
      <c r="M142" s="50">
        <f>[2]Livelihoods!M70</f>
        <v>0</v>
      </c>
      <c r="N142" s="50">
        <f>[2]Livelihoods!N70</f>
        <v>0</v>
      </c>
      <c r="O142" s="50">
        <f>[2]Livelihoods!O70</f>
        <v>0</v>
      </c>
      <c r="P142" s="50">
        <f>[2]Livelihoods!P70</f>
        <v>0</v>
      </c>
      <c r="Q142" s="50">
        <f>[2]Livelihoods!Q70</f>
        <v>0</v>
      </c>
      <c r="R142" s="50">
        <f>[2]Livelihoods!R70</f>
        <v>0</v>
      </c>
      <c r="S142" s="50">
        <f>[2]Livelihoods!S70</f>
        <v>0</v>
      </c>
      <c r="T142" s="50">
        <f>[2]Livelihoods!T70</f>
        <v>0</v>
      </c>
    </row>
    <row r="143" spans="1:20">
      <c r="A143" t="s">
        <v>50</v>
      </c>
      <c r="B143" s="48" t="s">
        <v>95</v>
      </c>
      <c r="C143" s="49" t="s">
        <v>72</v>
      </c>
      <c r="D143" s="50">
        <f>[2]Livelihoods!D71</f>
        <v>0</v>
      </c>
      <c r="E143" s="50">
        <f>[2]Livelihoods!E71</f>
        <v>0</v>
      </c>
      <c r="F143" s="50">
        <f>[2]Livelihoods!F71</f>
        <v>0</v>
      </c>
      <c r="G143" s="50">
        <f>[2]Livelihoods!G71</f>
        <v>0</v>
      </c>
      <c r="H143" s="50">
        <f>[2]Livelihoods!H71</f>
        <v>0</v>
      </c>
      <c r="I143" s="50">
        <f>[2]Livelihoods!I71</f>
        <v>0</v>
      </c>
      <c r="J143" s="50">
        <f>[2]Livelihoods!J71</f>
        <v>0</v>
      </c>
      <c r="K143" s="50">
        <f>[2]Livelihoods!K71</f>
        <v>0</v>
      </c>
      <c r="L143" s="50">
        <f>[2]Livelihoods!L71</f>
        <v>0</v>
      </c>
      <c r="M143" s="50">
        <f>[2]Livelihoods!M71</f>
        <v>0</v>
      </c>
      <c r="N143" s="50">
        <f>[2]Livelihoods!N71</f>
        <v>0</v>
      </c>
      <c r="O143" s="50">
        <f>[2]Livelihoods!O71</f>
        <v>0</v>
      </c>
      <c r="P143" s="50">
        <f>[2]Livelihoods!P71</f>
        <v>0</v>
      </c>
      <c r="Q143" s="50">
        <f>[2]Livelihoods!Q71</f>
        <v>0</v>
      </c>
      <c r="R143" s="50">
        <f>[2]Livelihoods!R71</f>
        <v>0</v>
      </c>
      <c r="S143" s="50">
        <f>[2]Livelihoods!S71</f>
        <v>0</v>
      </c>
      <c r="T143" s="50">
        <f>[2]Livelihoods!T71</f>
        <v>0</v>
      </c>
    </row>
    <row r="144" spans="1:20">
      <c r="A144" t="s">
        <v>50</v>
      </c>
      <c r="B144" s="48" t="s">
        <v>95</v>
      </c>
      <c r="C144" s="49" t="s">
        <v>73</v>
      </c>
      <c r="D144" s="50">
        <f>[2]Livelihoods!D72</f>
        <v>21</v>
      </c>
      <c r="E144" s="50">
        <f>[2]Livelihoods!E72</f>
        <v>1186</v>
      </c>
      <c r="F144" s="50">
        <f>[2]Livelihoods!F72</f>
        <v>0</v>
      </c>
      <c r="G144" s="50">
        <f>[2]Livelihoods!G72</f>
        <v>0</v>
      </c>
      <c r="H144" s="50">
        <f>[2]Livelihoods!H72</f>
        <v>0</v>
      </c>
      <c r="I144" s="50">
        <f>[2]Livelihoods!I72</f>
        <v>0</v>
      </c>
      <c r="J144" s="50">
        <f>[2]Livelihoods!J72</f>
        <v>0</v>
      </c>
      <c r="K144" s="50">
        <f>[2]Livelihoods!K72</f>
        <v>0</v>
      </c>
      <c r="L144" s="50">
        <f>[2]Livelihoods!L72</f>
        <v>0</v>
      </c>
      <c r="M144" s="50">
        <f>[2]Livelihoods!M72</f>
        <v>0</v>
      </c>
      <c r="N144" s="50">
        <f>[2]Livelihoods!N72</f>
        <v>0</v>
      </c>
      <c r="O144" s="50">
        <f>[2]Livelihoods!O72</f>
        <v>0</v>
      </c>
      <c r="P144" s="50">
        <f>[2]Livelihoods!P72</f>
        <v>0</v>
      </c>
      <c r="Q144" s="50">
        <f>[2]Livelihoods!Q72</f>
        <v>0</v>
      </c>
      <c r="R144" s="50">
        <f>[2]Livelihoods!R72</f>
        <v>0</v>
      </c>
      <c r="S144" s="50">
        <f>[2]Livelihoods!S72</f>
        <v>0</v>
      </c>
      <c r="T144" s="50">
        <f>[2]Livelihoods!T72</f>
        <v>0</v>
      </c>
    </row>
    <row r="145" spans="1:20">
      <c r="A145" t="s">
        <v>50</v>
      </c>
      <c r="B145" s="48" t="s">
        <v>82</v>
      </c>
      <c r="C145" s="49" t="s">
        <v>71</v>
      </c>
      <c r="D145" s="50">
        <f>[2]Livelihoods!D73</f>
        <v>7</v>
      </c>
      <c r="E145" s="50">
        <f>[2]Livelihoods!E73</f>
        <v>508</v>
      </c>
      <c r="F145" s="50">
        <f>[2]Livelihoods!F73</f>
        <v>0</v>
      </c>
      <c r="G145" s="50">
        <f>[2]Livelihoods!G73</f>
        <v>0</v>
      </c>
      <c r="H145" s="50">
        <f>[2]Livelihoods!H73</f>
        <v>0</v>
      </c>
      <c r="I145" s="50">
        <f>[2]Livelihoods!I73</f>
        <v>0</v>
      </c>
      <c r="J145" s="50">
        <f>[2]Livelihoods!J73</f>
        <v>0</v>
      </c>
      <c r="K145" s="50">
        <f>[2]Livelihoods!K73</f>
        <v>0</v>
      </c>
      <c r="L145" s="50">
        <f>[2]Livelihoods!L73</f>
        <v>0</v>
      </c>
      <c r="M145" s="50">
        <f>[2]Livelihoods!M73</f>
        <v>0</v>
      </c>
      <c r="N145" s="50">
        <f>[2]Livelihoods!N73</f>
        <v>0</v>
      </c>
      <c r="O145" s="50">
        <f>[2]Livelihoods!O73</f>
        <v>0</v>
      </c>
      <c r="P145" s="50">
        <f>[2]Livelihoods!P73</f>
        <v>0</v>
      </c>
      <c r="Q145" s="50">
        <f>[2]Livelihoods!Q73</f>
        <v>0</v>
      </c>
      <c r="R145" s="50">
        <f>[2]Livelihoods!R73</f>
        <v>0</v>
      </c>
      <c r="S145" s="50">
        <f>[2]Livelihoods!S73</f>
        <v>0</v>
      </c>
      <c r="T145" s="50">
        <f>[2]Livelihoods!T73</f>
        <v>0</v>
      </c>
    </row>
    <row r="146" spans="1:20">
      <c r="A146" t="s">
        <v>50</v>
      </c>
      <c r="B146" s="48" t="s">
        <v>82</v>
      </c>
      <c r="C146" s="49" t="s">
        <v>72</v>
      </c>
      <c r="D146" s="50">
        <f>[2]Livelihoods!D74</f>
        <v>0</v>
      </c>
      <c r="E146" s="50">
        <f>[2]Livelihoods!E74</f>
        <v>0</v>
      </c>
      <c r="F146" s="50">
        <f>[2]Livelihoods!F74</f>
        <v>0</v>
      </c>
      <c r="G146" s="50">
        <f>[2]Livelihoods!G74</f>
        <v>0</v>
      </c>
      <c r="H146" s="50">
        <f>[2]Livelihoods!H74</f>
        <v>0</v>
      </c>
      <c r="I146" s="50">
        <f>[2]Livelihoods!I74</f>
        <v>0</v>
      </c>
      <c r="J146" s="50">
        <f>[2]Livelihoods!J74</f>
        <v>0</v>
      </c>
      <c r="K146" s="50">
        <f>[2]Livelihoods!K74</f>
        <v>0</v>
      </c>
      <c r="L146" s="50">
        <f>[2]Livelihoods!L74</f>
        <v>0</v>
      </c>
      <c r="M146" s="50">
        <f>[2]Livelihoods!M74</f>
        <v>0</v>
      </c>
      <c r="N146" s="50">
        <f>[2]Livelihoods!N74</f>
        <v>0</v>
      </c>
      <c r="O146" s="50">
        <f>[2]Livelihoods!O74</f>
        <v>0</v>
      </c>
      <c r="P146" s="50">
        <f>[2]Livelihoods!P74</f>
        <v>0</v>
      </c>
      <c r="Q146" s="50">
        <f>[2]Livelihoods!Q74</f>
        <v>0</v>
      </c>
      <c r="R146" s="50">
        <f>[2]Livelihoods!R74</f>
        <v>0</v>
      </c>
      <c r="S146" s="50">
        <f>[2]Livelihoods!S74</f>
        <v>0</v>
      </c>
      <c r="T146" s="50">
        <f>[2]Livelihoods!T74</f>
        <v>0</v>
      </c>
    </row>
    <row r="147" spans="1:20">
      <c r="A147" t="s">
        <v>50</v>
      </c>
      <c r="B147" s="48" t="s">
        <v>82</v>
      </c>
      <c r="C147" s="49" t="s">
        <v>73</v>
      </c>
      <c r="D147" s="50">
        <f>[2]Livelihoods!D75</f>
        <v>13</v>
      </c>
      <c r="E147" s="50">
        <f>[2]Livelihoods!E75</f>
        <v>507</v>
      </c>
      <c r="F147" s="50">
        <f>[2]Livelihoods!F75</f>
        <v>0</v>
      </c>
      <c r="G147" s="50">
        <f>[2]Livelihoods!G75</f>
        <v>0</v>
      </c>
      <c r="H147" s="50">
        <f>[2]Livelihoods!H75</f>
        <v>0</v>
      </c>
      <c r="I147" s="50">
        <f>[2]Livelihoods!I75</f>
        <v>0</v>
      </c>
      <c r="J147" s="50">
        <f>[2]Livelihoods!J75</f>
        <v>0</v>
      </c>
      <c r="K147" s="50">
        <f>[2]Livelihoods!K75</f>
        <v>0</v>
      </c>
      <c r="L147" s="50">
        <f>[2]Livelihoods!L75</f>
        <v>0</v>
      </c>
      <c r="M147" s="50">
        <f>[2]Livelihoods!M75</f>
        <v>0</v>
      </c>
      <c r="N147" s="50">
        <f>[2]Livelihoods!N75</f>
        <v>0</v>
      </c>
      <c r="O147" s="50">
        <f>[2]Livelihoods!O75</f>
        <v>0</v>
      </c>
      <c r="P147" s="50">
        <f>[2]Livelihoods!P75</f>
        <v>0</v>
      </c>
      <c r="Q147" s="50">
        <f>[2]Livelihoods!Q75</f>
        <v>0</v>
      </c>
      <c r="R147" s="50">
        <f>[2]Livelihoods!R75</f>
        <v>0</v>
      </c>
      <c r="S147" s="50">
        <f>[2]Livelihoods!S75</f>
        <v>0</v>
      </c>
      <c r="T147" s="50">
        <f>[2]Livelihoods!T75</f>
        <v>0</v>
      </c>
    </row>
    <row r="148" spans="1:20">
      <c r="A148" t="s">
        <v>50</v>
      </c>
      <c r="B148" s="48" t="s">
        <v>96</v>
      </c>
      <c r="C148" s="49" t="s">
        <v>71</v>
      </c>
      <c r="D148" s="50">
        <f>[2]Livelihoods!D76</f>
        <v>0</v>
      </c>
      <c r="E148" s="50">
        <f>[2]Livelihoods!E76</f>
        <v>0</v>
      </c>
      <c r="F148" s="50">
        <f>[2]Livelihoods!F76</f>
        <v>0</v>
      </c>
      <c r="G148" s="50">
        <f>[2]Livelihoods!G76</f>
        <v>0</v>
      </c>
      <c r="H148" s="50">
        <f>[2]Livelihoods!H76</f>
        <v>0</v>
      </c>
      <c r="I148" s="50">
        <f>[2]Livelihoods!I76</f>
        <v>0</v>
      </c>
      <c r="J148" s="50">
        <f>[2]Livelihoods!J76</f>
        <v>0</v>
      </c>
      <c r="K148" s="50">
        <f>[2]Livelihoods!K76</f>
        <v>0</v>
      </c>
      <c r="L148" s="50">
        <f>[2]Livelihoods!L76</f>
        <v>0</v>
      </c>
      <c r="M148" s="50">
        <f>[2]Livelihoods!M76</f>
        <v>0</v>
      </c>
      <c r="N148" s="50">
        <f>[2]Livelihoods!N76</f>
        <v>0</v>
      </c>
      <c r="O148" s="50">
        <f>[2]Livelihoods!O76</f>
        <v>0</v>
      </c>
      <c r="P148" s="50">
        <f>[2]Livelihoods!P76</f>
        <v>0</v>
      </c>
      <c r="Q148" s="50">
        <f>[2]Livelihoods!Q76</f>
        <v>0</v>
      </c>
      <c r="R148" s="50">
        <f>[2]Livelihoods!R76</f>
        <v>0</v>
      </c>
      <c r="S148" s="50">
        <f>[2]Livelihoods!S76</f>
        <v>0</v>
      </c>
      <c r="T148" s="50">
        <f>[2]Livelihoods!T76</f>
        <v>0</v>
      </c>
    </row>
    <row r="149" spans="1:20">
      <c r="A149" t="s">
        <v>50</v>
      </c>
      <c r="B149" s="48" t="s">
        <v>96</v>
      </c>
      <c r="C149" s="49" t="s">
        <v>72</v>
      </c>
      <c r="D149" s="50">
        <f>[2]Livelihoods!D77</f>
        <v>0</v>
      </c>
      <c r="E149" s="50">
        <f>[2]Livelihoods!E77</f>
        <v>0</v>
      </c>
      <c r="F149" s="50">
        <f>[2]Livelihoods!F77</f>
        <v>0</v>
      </c>
      <c r="G149" s="50">
        <f>[2]Livelihoods!G77</f>
        <v>0</v>
      </c>
      <c r="H149" s="50">
        <f>[2]Livelihoods!H77</f>
        <v>0</v>
      </c>
      <c r="I149" s="50">
        <f>[2]Livelihoods!I77</f>
        <v>0</v>
      </c>
      <c r="J149" s="50">
        <f>[2]Livelihoods!J77</f>
        <v>0</v>
      </c>
      <c r="K149" s="50">
        <f>[2]Livelihoods!K77</f>
        <v>0</v>
      </c>
      <c r="L149" s="50">
        <f>[2]Livelihoods!L77</f>
        <v>0</v>
      </c>
      <c r="M149" s="50">
        <f>[2]Livelihoods!M77</f>
        <v>0</v>
      </c>
      <c r="N149" s="50">
        <f>[2]Livelihoods!N77</f>
        <v>0</v>
      </c>
      <c r="O149" s="50">
        <f>[2]Livelihoods!O77</f>
        <v>0</v>
      </c>
      <c r="P149" s="50">
        <f>[2]Livelihoods!P77</f>
        <v>0</v>
      </c>
      <c r="Q149" s="50">
        <f>[2]Livelihoods!Q77</f>
        <v>0</v>
      </c>
      <c r="R149" s="50">
        <f>[2]Livelihoods!R77</f>
        <v>0</v>
      </c>
      <c r="S149" s="50">
        <f>[2]Livelihoods!S77</f>
        <v>0</v>
      </c>
      <c r="T149" s="50">
        <f>[2]Livelihoods!T77</f>
        <v>0</v>
      </c>
    </row>
    <row r="150" spans="1:20">
      <c r="A150" t="s">
        <v>50</v>
      </c>
      <c r="B150" s="48" t="s">
        <v>96</v>
      </c>
      <c r="C150" s="49" t="s">
        <v>73</v>
      </c>
      <c r="D150" s="50">
        <f>[2]Livelihoods!D78</f>
        <v>24</v>
      </c>
      <c r="E150" s="50">
        <f>[2]Livelihoods!E78</f>
        <v>1448</v>
      </c>
      <c r="F150" s="50">
        <f>[2]Livelihoods!F78</f>
        <v>0</v>
      </c>
      <c r="G150" s="50">
        <f>[2]Livelihoods!G78</f>
        <v>0</v>
      </c>
      <c r="H150" s="50">
        <f>[2]Livelihoods!H78</f>
        <v>0</v>
      </c>
      <c r="I150" s="50">
        <f>[2]Livelihoods!I78</f>
        <v>0</v>
      </c>
      <c r="J150" s="50">
        <f>[2]Livelihoods!J78</f>
        <v>0</v>
      </c>
      <c r="K150" s="50">
        <f>[2]Livelihoods!K78</f>
        <v>0</v>
      </c>
      <c r="L150" s="50">
        <f>[2]Livelihoods!L78</f>
        <v>0</v>
      </c>
      <c r="M150" s="50">
        <f>[2]Livelihoods!M78</f>
        <v>0</v>
      </c>
      <c r="N150" s="50">
        <f>[2]Livelihoods!N78</f>
        <v>0</v>
      </c>
      <c r="O150" s="50">
        <f>[2]Livelihoods!O78</f>
        <v>0</v>
      </c>
      <c r="P150" s="50">
        <f>[2]Livelihoods!P78</f>
        <v>0</v>
      </c>
      <c r="Q150" s="50">
        <f>[2]Livelihoods!Q78</f>
        <v>0</v>
      </c>
      <c r="R150" s="50">
        <f>[2]Livelihoods!R78</f>
        <v>0</v>
      </c>
      <c r="S150" s="50">
        <f>[2]Livelihoods!S78</f>
        <v>0</v>
      </c>
      <c r="T150" s="50">
        <f>[2]Livelihoods!T78</f>
        <v>0</v>
      </c>
    </row>
    <row r="151" spans="1:20">
      <c r="A151" t="s">
        <v>50</v>
      </c>
      <c r="B151" s="48" t="s">
        <v>83</v>
      </c>
      <c r="C151" s="49" t="s">
        <v>71</v>
      </c>
      <c r="D151" s="50">
        <f>[2]Livelihoods!D79</f>
        <v>0</v>
      </c>
      <c r="E151" s="50">
        <f>[2]Livelihoods!E79</f>
        <v>0</v>
      </c>
      <c r="F151" s="50">
        <f>[2]Livelihoods!F79</f>
        <v>0</v>
      </c>
      <c r="G151" s="50">
        <f>[2]Livelihoods!G79</f>
        <v>0</v>
      </c>
      <c r="H151" s="50">
        <f>[2]Livelihoods!H79</f>
        <v>0</v>
      </c>
      <c r="I151" s="50">
        <f>[2]Livelihoods!I79</f>
        <v>0</v>
      </c>
      <c r="J151" s="50">
        <f>[2]Livelihoods!J79</f>
        <v>0</v>
      </c>
      <c r="K151" s="50">
        <f>[2]Livelihoods!K79</f>
        <v>0</v>
      </c>
      <c r="L151" s="50">
        <f>[2]Livelihoods!L79</f>
        <v>0</v>
      </c>
      <c r="M151" s="50">
        <f>[2]Livelihoods!M79</f>
        <v>0</v>
      </c>
      <c r="N151" s="50">
        <f>[2]Livelihoods!N79</f>
        <v>0</v>
      </c>
      <c r="O151" s="50">
        <f>[2]Livelihoods!O79</f>
        <v>0</v>
      </c>
      <c r="P151" s="50">
        <f>[2]Livelihoods!P79</f>
        <v>0</v>
      </c>
      <c r="Q151" s="50">
        <f>[2]Livelihoods!Q79</f>
        <v>0</v>
      </c>
      <c r="R151" s="50">
        <f>[2]Livelihoods!R79</f>
        <v>0</v>
      </c>
      <c r="S151" s="50">
        <f>[2]Livelihoods!S79</f>
        <v>0</v>
      </c>
      <c r="T151" s="50">
        <f>[2]Livelihoods!T79</f>
        <v>0</v>
      </c>
    </row>
    <row r="152" spans="1:20">
      <c r="A152" t="s">
        <v>50</v>
      </c>
      <c r="B152" s="48" t="s">
        <v>83</v>
      </c>
      <c r="C152" s="49" t="s">
        <v>72</v>
      </c>
      <c r="D152" s="50">
        <f>[2]Livelihoods!D80</f>
        <v>5</v>
      </c>
      <c r="E152" s="50">
        <f>[2]Livelihoods!E80</f>
        <v>258</v>
      </c>
      <c r="F152" s="50">
        <f>[2]Livelihoods!F80</f>
        <v>0</v>
      </c>
      <c r="G152" s="50">
        <f>[2]Livelihoods!G80</f>
        <v>0</v>
      </c>
      <c r="H152" s="50">
        <f>[2]Livelihoods!H80</f>
        <v>0</v>
      </c>
      <c r="I152" s="50">
        <f>[2]Livelihoods!I80</f>
        <v>0</v>
      </c>
      <c r="J152" s="50">
        <f>[2]Livelihoods!J80</f>
        <v>0</v>
      </c>
      <c r="K152" s="50">
        <f>[2]Livelihoods!K80</f>
        <v>0</v>
      </c>
      <c r="L152" s="50">
        <f>[2]Livelihoods!L80</f>
        <v>0</v>
      </c>
      <c r="M152" s="50">
        <f>[2]Livelihoods!M80</f>
        <v>0</v>
      </c>
      <c r="N152" s="50">
        <f>[2]Livelihoods!N80</f>
        <v>0</v>
      </c>
      <c r="O152" s="50">
        <f>[2]Livelihoods!O80</f>
        <v>0</v>
      </c>
      <c r="P152" s="50">
        <f>[2]Livelihoods!P80</f>
        <v>0</v>
      </c>
      <c r="Q152" s="50">
        <f>[2]Livelihoods!Q80</f>
        <v>0</v>
      </c>
      <c r="R152" s="50">
        <f>[2]Livelihoods!R80</f>
        <v>0</v>
      </c>
      <c r="S152" s="50">
        <f>[2]Livelihoods!S80</f>
        <v>0</v>
      </c>
      <c r="T152" s="50">
        <f>[2]Livelihoods!T80</f>
        <v>0</v>
      </c>
    </row>
    <row r="153" spans="1:20">
      <c r="A153" t="s">
        <v>50</v>
      </c>
      <c r="B153" s="48" t="s">
        <v>83</v>
      </c>
      <c r="C153" s="49" t="s">
        <v>73</v>
      </c>
      <c r="D153" s="50">
        <f>[2]Livelihoods!D81</f>
        <v>8</v>
      </c>
      <c r="E153" s="50">
        <f>[2]Livelihoods!E81</f>
        <v>326</v>
      </c>
      <c r="F153" s="50">
        <f>[2]Livelihoods!F81</f>
        <v>0</v>
      </c>
      <c r="G153" s="50">
        <f>[2]Livelihoods!G81</f>
        <v>0</v>
      </c>
      <c r="H153" s="50">
        <f>[2]Livelihoods!H81</f>
        <v>0</v>
      </c>
      <c r="I153" s="50">
        <f>[2]Livelihoods!I81</f>
        <v>0</v>
      </c>
      <c r="J153" s="50">
        <f>[2]Livelihoods!J81</f>
        <v>0</v>
      </c>
      <c r="K153" s="50">
        <f>[2]Livelihoods!K81</f>
        <v>0</v>
      </c>
      <c r="L153" s="50">
        <f>[2]Livelihoods!L81</f>
        <v>0</v>
      </c>
      <c r="M153" s="50">
        <f>[2]Livelihoods!M81</f>
        <v>0</v>
      </c>
      <c r="N153" s="50">
        <f>[2]Livelihoods!N81</f>
        <v>0</v>
      </c>
      <c r="O153" s="50">
        <f>[2]Livelihoods!O81</f>
        <v>0</v>
      </c>
      <c r="P153" s="50">
        <f>[2]Livelihoods!P81</f>
        <v>0</v>
      </c>
      <c r="Q153" s="50">
        <f>[2]Livelihoods!Q81</f>
        <v>0</v>
      </c>
      <c r="R153" s="50">
        <f>[2]Livelihoods!R81</f>
        <v>0</v>
      </c>
      <c r="S153" s="50">
        <f>[2]Livelihoods!S81</f>
        <v>0</v>
      </c>
      <c r="T153" s="50">
        <f>[2]Livelihoods!T81</f>
        <v>0</v>
      </c>
    </row>
    <row r="154" spans="1:20">
      <c r="A154" t="s">
        <v>50</v>
      </c>
      <c r="B154" s="48" t="s">
        <v>84</v>
      </c>
      <c r="C154" s="49" t="s">
        <v>71</v>
      </c>
      <c r="D154" s="50">
        <f>[2]Livelihoods!D82</f>
        <v>0</v>
      </c>
      <c r="E154" s="50">
        <f>[2]Livelihoods!E82</f>
        <v>0</v>
      </c>
      <c r="F154" s="50">
        <f>[2]Livelihoods!F82</f>
        <v>0</v>
      </c>
      <c r="G154" s="50">
        <f>[2]Livelihoods!G82</f>
        <v>0</v>
      </c>
      <c r="H154" s="50">
        <f>[2]Livelihoods!H82</f>
        <v>0</v>
      </c>
      <c r="I154" s="50">
        <f>[2]Livelihoods!I82</f>
        <v>0</v>
      </c>
      <c r="J154" s="50">
        <f>[2]Livelihoods!J82</f>
        <v>0</v>
      </c>
      <c r="K154" s="50">
        <f>[2]Livelihoods!K82</f>
        <v>0</v>
      </c>
      <c r="L154" s="50">
        <f>[2]Livelihoods!L82</f>
        <v>0</v>
      </c>
      <c r="M154" s="50">
        <f>[2]Livelihoods!M82</f>
        <v>0</v>
      </c>
      <c r="N154" s="50">
        <f>[2]Livelihoods!N82</f>
        <v>0</v>
      </c>
      <c r="O154" s="50">
        <f>[2]Livelihoods!O82</f>
        <v>0</v>
      </c>
      <c r="P154" s="50">
        <f>[2]Livelihoods!P82</f>
        <v>0</v>
      </c>
      <c r="Q154" s="50">
        <f>[2]Livelihoods!Q82</f>
        <v>0</v>
      </c>
      <c r="R154" s="50">
        <f>[2]Livelihoods!R82</f>
        <v>0</v>
      </c>
      <c r="S154" s="50">
        <f>[2]Livelihoods!S82</f>
        <v>0</v>
      </c>
      <c r="T154" s="50">
        <f>[2]Livelihoods!T82</f>
        <v>0</v>
      </c>
    </row>
    <row r="155" spans="1:20">
      <c r="A155" t="s">
        <v>50</v>
      </c>
      <c r="B155" s="48" t="s">
        <v>84</v>
      </c>
      <c r="C155" s="49" t="s">
        <v>72</v>
      </c>
      <c r="D155" s="50">
        <f>[2]Livelihoods!D83</f>
        <v>0</v>
      </c>
      <c r="E155" s="50">
        <f>[2]Livelihoods!E83</f>
        <v>0</v>
      </c>
      <c r="F155" s="50">
        <f>[2]Livelihoods!F83</f>
        <v>0</v>
      </c>
      <c r="G155" s="50">
        <f>[2]Livelihoods!G83</f>
        <v>0</v>
      </c>
      <c r="H155" s="50">
        <f>[2]Livelihoods!H83</f>
        <v>0</v>
      </c>
      <c r="I155" s="50">
        <f>[2]Livelihoods!I83</f>
        <v>0</v>
      </c>
      <c r="J155" s="50">
        <f>[2]Livelihoods!J83</f>
        <v>0</v>
      </c>
      <c r="K155" s="50">
        <f>[2]Livelihoods!K83</f>
        <v>0</v>
      </c>
      <c r="L155" s="50">
        <f>[2]Livelihoods!L83</f>
        <v>0</v>
      </c>
      <c r="M155" s="50">
        <f>[2]Livelihoods!M83</f>
        <v>0</v>
      </c>
      <c r="N155" s="50">
        <f>[2]Livelihoods!N83</f>
        <v>0</v>
      </c>
      <c r="O155" s="50">
        <f>[2]Livelihoods!O83</f>
        <v>0</v>
      </c>
      <c r="P155" s="50">
        <f>[2]Livelihoods!P83</f>
        <v>0</v>
      </c>
      <c r="Q155" s="50">
        <f>[2]Livelihoods!Q83</f>
        <v>0</v>
      </c>
      <c r="R155" s="50">
        <f>[2]Livelihoods!R83</f>
        <v>0</v>
      </c>
      <c r="S155" s="50">
        <f>[2]Livelihoods!S83</f>
        <v>0</v>
      </c>
      <c r="T155" s="50">
        <f>[2]Livelihoods!T83</f>
        <v>0</v>
      </c>
    </row>
    <row r="156" spans="1:20">
      <c r="A156" t="s">
        <v>50</v>
      </c>
      <c r="B156" s="48" t="s">
        <v>84</v>
      </c>
      <c r="C156" s="49" t="s">
        <v>73</v>
      </c>
      <c r="D156" s="50">
        <f>[2]Livelihoods!D84</f>
        <v>0</v>
      </c>
      <c r="E156" s="50">
        <f>[2]Livelihoods!E84</f>
        <v>0</v>
      </c>
      <c r="F156" s="50">
        <f>[2]Livelihoods!F84</f>
        <v>0</v>
      </c>
      <c r="G156" s="50">
        <f>[2]Livelihoods!G84</f>
        <v>0</v>
      </c>
      <c r="H156" s="50">
        <f>[2]Livelihoods!H84</f>
        <v>0</v>
      </c>
      <c r="I156" s="50">
        <f>[2]Livelihoods!I84</f>
        <v>0</v>
      </c>
      <c r="J156" s="50">
        <f>[2]Livelihoods!J84</f>
        <v>0</v>
      </c>
      <c r="K156" s="50">
        <f>[2]Livelihoods!K84</f>
        <v>0</v>
      </c>
      <c r="L156" s="50">
        <f>[2]Livelihoods!L84</f>
        <v>0</v>
      </c>
      <c r="M156" s="50">
        <f>[2]Livelihoods!M84</f>
        <v>0</v>
      </c>
      <c r="N156" s="50">
        <f>[2]Livelihoods!N84</f>
        <v>0</v>
      </c>
      <c r="O156" s="50">
        <f>[2]Livelihoods!O84</f>
        <v>0</v>
      </c>
      <c r="P156" s="50">
        <f>[2]Livelihoods!P84</f>
        <v>0</v>
      </c>
      <c r="Q156" s="50">
        <f>[2]Livelihoods!Q84</f>
        <v>0</v>
      </c>
      <c r="R156" s="50">
        <f>[2]Livelihoods!R84</f>
        <v>0</v>
      </c>
      <c r="S156" s="50">
        <f>[2]Livelihoods!S84</f>
        <v>0</v>
      </c>
      <c r="T156" s="50">
        <f>[2]Livelihoods!T84</f>
        <v>0</v>
      </c>
    </row>
    <row r="157" spans="1:20">
      <c r="A157" t="s">
        <v>50</v>
      </c>
      <c r="B157" s="48" t="s">
        <v>85</v>
      </c>
      <c r="C157" s="49" t="s">
        <v>71</v>
      </c>
      <c r="D157" s="50">
        <f>[2]Livelihoods!D85</f>
        <v>0</v>
      </c>
      <c r="E157" s="50">
        <f>[2]Livelihoods!E85</f>
        <v>0</v>
      </c>
      <c r="F157" s="50">
        <f>[2]Livelihoods!F85</f>
        <v>0</v>
      </c>
      <c r="G157" s="50">
        <f>[2]Livelihoods!G85</f>
        <v>0</v>
      </c>
      <c r="H157" s="50">
        <f>[2]Livelihoods!H85</f>
        <v>0</v>
      </c>
      <c r="I157" s="50">
        <f>[2]Livelihoods!I85</f>
        <v>0</v>
      </c>
      <c r="J157" s="50">
        <f>[2]Livelihoods!J85</f>
        <v>0</v>
      </c>
      <c r="K157" s="50">
        <f>[2]Livelihoods!K85</f>
        <v>0</v>
      </c>
      <c r="L157" s="50">
        <f>[2]Livelihoods!L85</f>
        <v>0</v>
      </c>
      <c r="M157" s="50">
        <f>[2]Livelihoods!M85</f>
        <v>0</v>
      </c>
      <c r="N157" s="50">
        <f>[2]Livelihoods!N85</f>
        <v>0</v>
      </c>
      <c r="O157" s="50">
        <f>[2]Livelihoods!O85</f>
        <v>0</v>
      </c>
      <c r="P157" s="50">
        <f>[2]Livelihoods!P85</f>
        <v>0</v>
      </c>
      <c r="Q157" s="50">
        <f>[2]Livelihoods!Q85</f>
        <v>0</v>
      </c>
      <c r="R157" s="50">
        <f>[2]Livelihoods!R85</f>
        <v>0</v>
      </c>
      <c r="S157" s="50">
        <f>[2]Livelihoods!S85</f>
        <v>0</v>
      </c>
      <c r="T157" s="50">
        <f>[2]Livelihoods!T85</f>
        <v>0</v>
      </c>
    </row>
    <row r="158" spans="1:20">
      <c r="A158" t="s">
        <v>50</v>
      </c>
      <c r="B158" s="48" t="s">
        <v>85</v>
      </c>
      <c r="C158" s="49" t="s">
        <v>72</v>
      </c>
      <c r="D158" s="50">
        <f>[2]Livelihoods!D86</f>
        <v>0</v>
      </c>
      <c r="E158" s="50">
        <f>[2]Livelihoods!E86</f>
        <v>0</v>
      </c>
      <c r="F158" s="50">
        <f>[2]Livelihoods!F86</f>
        <v>0</v>
      </c>
      <c r="G158" s="50">
        <f>[2]Livelihoods!G86</f>
        <v>0</v>
      </c>
      <c r="H158" s="50">
        <f>[2]Livelihoods!H86</f>
        <v>0</v>
      </c>
      <c r="I158" s="50">
        <f>[2]Livelihoods!I86</f>
        <v>0</v>
      </c>
      <c r="J158" s="50">
        <f>[2]Livelihoods!J86</f>
        <v>0</v>
      </c>
      <c r="K158" s="50">
        <f>[2]Livelihoods!K86</f>
        <v>0</v>
      </c>
      <c r="L158" s="50">
        <f>[2]Livelihoods!L86</f>
        <v>0</v>
      </c>
      <c r="M158" s="50">
        <f>[2]Livelihoods!M86</f>
        <v>0</v>
      </c>
      <c r="N158" s="50">
        <f>[2]Livelihoods!N86</f>
        <v>0</v>
      </c>
      <c r="O158" s="50">
        <f>[2]Livelihoods!O86</f>
        <v>0</v>
      </c>
      <c r="P158" s="50">
        <f>[2]Livelihoods!P86</f>
        <v>0</v>
      </c>
      <c r="Q158" s="50">
        <f>[2]Livelihoods!Q86</f>
        <v>0</v>
      </c>
      <c r="R158" s="50">
        <f>[2]Livelihoods!R86</f>
        <v>0</v>
      </c>
      <c r="S158" s="50">
        <f>[2]Livelihoods!S86</f>
        <v>0</v>
      </c>
      <c r="T158" s="50">
        <f>[2]Livelihoods!T86</f>
        <v>0</v>
      </c>
    </row>
    <row r="159" spans="1:20">
      <c r="A159" t="s">
        <v>50</v>
      </c>
      <c r="B159" s="48" t="s">
        <v>85</v>
      </c>
      <c r="C159" s="49" t="s">
        <v>73</v>
      </c>
      <c r="D159" s="50">
        <f>[2]Livelihoods!D87</f>
        <v>3</v>
      </c>
      <c r="E159" s="50">
        <f>[2]Livelihoods!E87</f>
        <v>90</v>
      </c>
      <c r="F159" s="50">
        <f>[2]Livelihoods!F87</f>
        <v>0</v>
      </c>
      <c r="G159" s="50">
        <f>[2]Livelihoods!G87</f>
        <v>0</v>
      </c>
      <c r="H159" s="50">
        <f>[2]Livelihoods!H87</f>
        <v>0</v>
      </c>
      <c r="I159" s="50">
        <f>[2]Livelihoods!I87</f>
        <v>0</v>
      </c>
      <c r="J159" s="50">
        <f>[2]Livelihoods!J87</f>
        <v>0</v>
      </c>
      <c r="K159" s="50">
        <f>[2]Livelihoods!K87</f>
        <v>0</v>
      </c>
      <c r="L159" s="50">
        <f>[2]Livelihoods!L87</f>
        <v>0</v>
      </c>
      <c r="M159" s="50">
        <f>[2]Livelihoods!M87</f>
        <v>0</v>
      </c>
      <c r="N159" s="50">
        <f>[2]Livelihoods!N87</f>
        <v>0</v>
      </c>
      <c r="O159" s="50">
        <f>[2]Livelihoods!O87</f>
        <v>0</v>
      </c>
      <c r="P159" s="50">
        <f>[2]Livelihoods!P87</f>
        <v>0</v>
      </c>
      <c r="Q159" s="50">
        <f>[2]Livelihoods!Q87</f>
        <v>0</v>
      </c>
      <c r="R159" s="50">
        <f>[2]Livelihoods!R87</f>
        <v>0</v>
      </c>
      <c r="S159" s="50">
        <f>[2]Livelihoods!S87</f>
        <v>0</v>
      </c>
      <c r="T159" s="50">
        <f>[2]Livelihoods!T87</f>
        <v>0</v>
      </c>
    </row>
    <row r="160" spans="1:20">
      <c r="A160" t="s">
        <v>50</v>
      </c>
      <c r="B160" s="48" t="s">
        <v>86</v>
      </c>
      <c r="C160" s="49" t="s">
        <v>71</v>
      </c>
      <c r="D160" s="50">
        <f>[2]Livelihoods!D88</f>
        <v>2</v>
      </c>
      <c r="E160" s="50">
        <f>[2]Livelihoods!E88</f>
        <v>93</v>
      </c>
      <c r="F160" s="50">
        <f>[2]Livelihoods!F88</f>
        <v>0</v>
      </c>
      <c r="G160" s="50">
        <f>[2]Livelihoods!G88</f>
        <v>0</v>
      </c>
      <c r="H160" s="50">
        <f>[2]Livelihoods!H88</f>
        <v>0</v>
      </c>
      <c r="I160" s="50">
        <f>[2]Livelihoods!I88</f>
        <v>0</v>
      </c>
      <c r="J160" s="50">
        <f>[2]Livelihoods!J88</f>
        <v>0</v>
      </c>
      <c r="K160" s="50">
        <f>[2]Livelihoods!K88</f>
        <v>0</v>
      </c>
      <c r="L160" s="50">
        <f>[2]Livelihoods!L88</f>
        <v>0</v>
      </c>
      <c r="M160" s="50">
        <f>[2]Livelihoods!M88</f>
        <v>0</v>
      </c>
      <c r="N160" s="50">
        <f>[2]Livelihoods!N88</f>
        <v>0</v>
      </c>
      <c r="O160" s="50">
        <f>[2]Livelihoods!O88</f>
        <v>0</v>
      </c>
      <c r="P160" s="50">
        <f>[2]Livelihoods!P88</f>
        <v>0</v>
      </c>
      <c r="Q160" s="50">
        <f>[2]Livelihoods!Q88</f>
        <v>0</v>
      </c>
      <c r="R160" s="50">
        <f>[2]Livelihoods!R88</f>
        <v>0</v>
      </c>
      <c r="S160" s="50">
        <f>[2]Livelihoods!S88</f>
        <v>0</v>
      </c>
      <c r="T160" s="50">
        <f>[2]Livelihoods!T88</f>
        <v>0</v>
      </c>
    </row>
    <row r="161" spans="1:20">
      <c r="A161" t="s">
        <v>50</v>
      </c>
      <c r="B161" s="48" t="s">
        <v>86</v>
      </c>
      <c r="C161" s="49" t="s">
        <v>72</v>
      </c>
      <c r="D161" s="50">
        <f>[2]Livelihoods!D89</f>
        <v>6</v>
      </c>
      <c r="E161" s="50">
        <f>[2]Livelihoods!E89</f>
        <v>282</v>
      </c>
      <c r="F161" s="50">
        <f>[2]Livelihoods!F89</f>
        <v>0</v>
      </c>
      <c r="G161" s="50">
        <f>[2]Livelihoods!G89</f>
        <v>0</v>
      </c>
      <c r="H161" s="50">
        <f>[2]Livelihoods!H89</f>
        <v>0</v>
      </c>
      <c r="I161" s="50">
        <f>[2]Livelihoods!I89</f>
        <v>0</v>
      </c>
      <c r="J161" s="50">
        <f>[2]Livelihoods!J89</f>
        <v>0</v>
      </c>
      <c r="K161" s="50">
        <f>[2]Livelihoods!K89</f>
        <v>0</v>
      </c>
      <c r="L161" s="50">
        <f>[2]Livelihoods!L89</f>
        <v>0</v>
      </c>
      <c r="M161" s="50">
        <f>[2]Livelihoods!M89</f>
        <v>0</v>
      </c>
      <c r="N161" s="50">
        <f>[2]Livelihoods!N89</f>
        <v>0</v>
      </c>
      <c r="O161" s="50">
        <f>[2]Livelihoods!O89</f>
        <v>0</v>
      </c>
      <c r="P161" s="50">
        <f>[2]Livelihoods!P89</f>
        <v>0</v>
      </c>
      <c r="Q161" s="50">
        <f>[2]Livelihoods!Q89</f>
        <v>0</v>
      </c>
      <c r="R161" s="50">
        <f>[2]Livelihoods!R89</f>
        <v>0</v>
      </c>
      <c r="S161" s="50">
        <f>[2]Livelihoods!S89</f>
        <v>0</v>
      </c>
      <c r="T161" s="50">
        <f>[2]Livelihoods!T89</f>
        <v>0</v>
      </c>
    </row>
    <row r="162" spans="1:20" ht="12.75" customHeight="1">
      <c r="A162" t="s">
        <v>50</v>
      </c>
      <c r="B162" s="48" t="s">
        <v>86</v>
      </c>
      <c r="C162" s="49" t="s">
        <v>73</v>
      </c>
      <c r="D162" s="50">
        <f>[2]Livelihoods!D90</f>
        <v>30</v>
      </c>
      <c r="E162" s="50">
        <f>[2]Livelihoods!E90</f>
        <v>1369</v>
      </c>
      <c r="F162" s="50">
        <f>[2]Livelihoods!F90</f>
        <v>0</v>
      </c>
      <c r="G162" s="50">
        <f>[2]Livelihoods!G90</f>
        <v>0</v>
      </c>
      <c r="H162" s="50">
        <f>[2]Livelihoods!H90</f>
        <v>0</v>
      </c>
      <c r="I162" s="50">
        <f>[2]Livelihoods!I90</f>
        <v>0</v>
      </c>
      <c r="J162" s="50">
        <f>[2]Livelihoods!J90</f>
        <v>0</v>
      </c>
      <c r="K162" s="50">
        <f>[2]Livelihoods!K90</f>
        <v>0</v>
      </c>
      <c r="L162" s="50">
        <f>[2]Livelihoods!L90</f>
        <v>0</v>
      </c>
      <c r="M162" s="50">
        <f>[2]Livelihoods!M90</f>
        <v>0</v>
      </c>
      <c r="N162" s="50">
        <f>[2]Livelihoods!N90</f>
        <v>0</v>
      </c>
      <c r="O162" s="50">
        <f>[2]Livelihoods!O90</f>
        <v>0</v>
      </c>
      <c r="P162" s="50">
        <f>[2]Livelihoods!P90</f>
        <v>0</v>
      </c>
      <c r="Q162" s="50">
        <f>[2]Livelihoods!Q90</f>
        <v>0</v>
      </c>
      <c r="R162" s="50">
        <f>[2]Livelihoods!R90</f>
        <v>0</v>
      </c>
      <c r="S162" s="50">
        <f>[2]Livelihoods!S90</f>
        <v>0</v>
      </c>
      <c r="T162" s="50">
        <f>[2]Livelihoods!T90</f>
        <v>0</v>
      </c>
    </row>
  </sheetData>
  <protectedRanges>
    <protectedRange sqref="C4:C45" name="Range1"/>
    <protectedRange sqref="C46:C48" name="Range1_1"/>
    <protectedRange sqref="C49:C51" name="Range1_1_1"/>
    <protectedRange sqref="C52:C75" name="Range1_2"/>
    <protectedRange sqref="C76:C162" name="Range1_3"/>
  </protectedRanges>
  <autoFilter ref="A3:T162"/>
  <mergeCells count="8">
    <mergeCell ref="A1:A2"/>
    <mergeCell ref="B1:B2"/>
    <mergeCell ref="C1:C2"/>
    <mergeCell ref="O1:Q2"/>
    <mergeCell ref="R1:T2"/>
    <mergeCell ref="D1:E2"/>
    <mergeCell ref="F1:J2"/>
    <mergeCell ref="K1:N2"/>
  </mergeCells>
  <dataValidations count="2">
    <dataValidation allowBlank="1" showInputMessage="1" sqref="D3:H3 C1 C3"/>
    <dataValidation type="list" allowBlank="1" showInputMessage="1" showErrorMessage="1" errorTitle="Invalid Data" error="Select From Drop Down List" sqref="C46:C75">
      <formula1>"Agri / Horti,Livestock &amp; Fisheries, Non Farm"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13"/>
  <sheetViews>
    <sheetView topLeftCell="A16" workbookViewId="0">
      <selection sqref="A1:H13"/>
    </sheetView>
  </sheetViews>
  <sheetFormatPr defaultRowHeight="21" customHeight="1"/>
  <cols>
    <col min="1" max="1" width="14.140625" customWidth="1"/>
    <col min="2" max="2" width="11.28515625" bestFit="1" customWidth="1"/>
    <col min="3" max="3" width="12.28515625" customWidth="1"/>
    <col min="4" max="4" width="15.28515625" customWidth="1"/>
    <col min="5" max="5" width="15.42578125" customWidth="1"/>
    <col min="6" max="6" width="16.42578125" customWidth="1"/>
    <col min="7" max="7" width="14.42578125" customWidth="1"/>
    <col min="8" max="8" width="13.7109375" customWidth="1"/>
  </cols>
  <sheetData>
    <row r="1" spans="1:8 16383:16383" ht="63" customHeight="1">
      <c r="A1" s="178" t="s">
        <v>155</v>
      </c>
      <c r="B1" s="178"/>
      <c r="C1" s="178"/>
      <c r="D1" s="178"/>
      <c r="E1" s="178"/>
      <c r="F1" s="178"/>
      <c r="G1" s="178"/>
      <c r="H1" s="178"/>
    </row>
    <row r="2" spans="1:8 16383:16383" ht="47.25">
      <c r="A2" s="58" t="s">
        <v>118</v>
      </c>
      <c r="B2" s="58" t="s">
        <v>119</v>
      </c>
      <c r="C2" s="58" t="s">
        <v>120</v>
      </c>
      <c r="D2" s="58" t="s">
        <v>121</v>
      </c>
      <c r="E2" s="58" t="s">
        <v>122</v>
      </c>
      <c r="F2" s="69" t="s">
        <v>123</v>
      </c>
      <c r="G2" s="58" t="s">
        <v>42</v>
      </c>
      <c r="H2" s="58" t="s">
        <v>124</v>
      </c>
    </row>
    <row r="3" spans="1:8 16383:16383" ht="21" customHeight="1">
      <c r="A3" s="59">
        <v>1</v>
      </c>
      <c r="B3" s="60">
        <v>2</v>
      </c>
      <c r="C3" s="59">
        <v>3</v>
      </c>
      <c r="D3" s="60">
        <v>4</v>
      </c>
      <c r="E3" s="59">
        <v>5</v>
      </c>
      <c r="F3" s="60">
        <v>7</v>
      </c>
      <c r="G3" s="59">
        <v>8</v>
      </c>
      <c r="H3" s="60">
        <v>9</v>
      </c>
    </row>
    <row r="4" spans="1:8 16383:16383" ht="21" customHeight="1">
      <c r="A4" s="60" t="s">
        <v>125</v>
      </c>
      <c r="B4" s="79">
        <f>5812.83</f>
        <v>5812.83</v>
      </c>
      <c r="C4" s="70">
        <f>2421.78+1330.36</f>
        <v>3752.1400000000003</v>
      </c>
      <c r="D4" s="70">
        <v>1937.62</v>
      </c>
      <c r="E4" s="70">
        <v>117.54</v>
      </c>
      <c r="F4" s="70">
        <f>C4+D4+E4</f>
        <v>5807.3</v>
      </c>
      <c r="G4" s="70">
        <v>5450.86</v>
      </c>
      <c r="H4" s="61">
        <f>G4/F4</f>
        <v>0.93862207910733031</v>
      </c>
    </row>
    <row r="5" spans="1:8 16383:16383" ht="21" customHeight="1">
      <c r="A5" s="60" t="s">
        <v>126</v>
      </c>
      <c r="B5" s="79">
        <v>10333</v>
      </c>
      <c r="C5" s="70">
        <v>2350.71</v>
      </c>
      <c r="D5" s="70">
        <v>5191.95</v>
      </c>
      <c r="E5" s="70"/>
      <c r="F5" s="70">
        <f>C5+D5+E5</f>
        <v>7542.66</v>
      </c>
      <c r="G5" s="70">
        <v>5880.35</v>
      </c>
      <c r="H5" s="61">
        <f>G5/F5</f>
        <v>0.77961223228940457</v>
      </c>
    </row>
    <row r="6" spans="1:8 16383:16383" ht="21" customHeight="1">
      <c r="A6" s="58" t="s">
        <v>130</v>
      </c>
      <c r="B6" s="69">
        <f t="shared" ref="B6:G6" si="0">SUM(B4:B5)</f>
        <v>16145.83</v>
      </c>
      <c r="C6" s="80">
        <f t="shared" si="0"/>
        <v>6102.85</v>
      </c>
      <c r="D6" s="80">
        <f t="shared" si="0"/>
        <v>7129.57</v>
      </c>
      <c r="E6" s="80">
        <f t="shared" si="0"/>
        <v>117.54</v>
      </c>
      <c r="F6" s="80">
        <f t="shared" si="0"/>
        <v>13349.96</v>
      </c>
      <c r="G6" s="80">
        <f t="shared" si="0"/>
        <v>11331.21</v>
      </c>
      <c r="H6" s="62">
        <f>G6/F6</f>
        <v>0.84878231844889418</v>
      </c>
    </row>
    <row r="7" spans="1:8 16383:16383" ht="21" customHeight="1">
      <c r="A7" s="60" t="s">
        <v>160</v>
      </c>
      <c r="B7" s="79">
        <v>1628</v>
      </c>
      <c r="C7" s="82">
        <v>0</v>
      </c>
      <c r="D7" s="70">
        <v>1493.7833333333333</v>
      </c>
      <c r="E7" s="70">
        <v>0</v>
      </c>
      <c r="F7" s="70">
        <f t="shared" ref="F7:F12" si="1">C7+D7+E7</f>
        <v>1493.7833333333333</v>
      </c>
      <c r="G7" s="70">
        <v>0</v>
      </c>
      <c r="H7" s="61">
        <f>G7/F7</f>
        <v>0</v>
      </c>
    </row>
    <row r="8" spans="1:8 16383:16383" ht="21" customHeight="1">
      <c r="A8" s="60" t="s">
        <v>127</v>
      </c>
      <c r="B8" s="79">
        <v>846.59</v>
      </c>
      <c r="C8" s="70">
        <v>1146.98</v>
      </c>
      <c r="D8" s="70"/>
      <c r="E8" s="70"/>
      <c r="F8" s="70">
        <f t="shared" si="1"/>
        <v>1146.98</v>
      </c>
      <c r="G8" s="70">
        <v>400.26</v>
      </c>
      <c r="H8" s="61">
        <f>G8/F8</f>
        <v>0.34896859579068507</v>
      </c>
      <c r="XFC8" s="81">
        <f>SUM(B8:XFB8)</f>
        <v>3541.1589685957911</v>
      </c>
    </row>
    <row r="9" spans="1:8 16383:16383" ht="21" customHeight="1">
      <c r="A9" s="60" t="s">
        <v>48</v>
      </c>
      <c r="B9" s="79">
        <f>25*22</f>
        <v>550</v>
      </c>
      <c r="C9" s="70">
        <v>20.94</v>
      </c>
      <c r="D9" s="70">
        <v>182</v>
      </c>
      <c r="E9" s="70"/>
      <c r="F9" s="70">
        <f t="shared" si="1"/>
        <v>202.94</v>
      </c>
      <c r="G9" s="70">
        <v>193.17</v>
      </c>
      <c r="H9" s="61">
        <f t="shared" ref="H9:H13" si="2">G9/F9</f>
        <v>0.95185769192864877</v>
      </c>
    </row>
    <row r="10" spans="1:8 16383:16383" ht="21" customHeight="1">
      <c r="A10" s="60" t="s">
        <v>128</v>
      </c>
      <c r="B10" s="79">
        <v>134.5</v>
      </c>
      <c r="C10" s="70">
        <v>105.66</v>
      </c>
      <c r="D10" s="70"/>
      <c r="E10" s="70"/>
      <c r="F10" s="70">
        <f t="shared" si="1"/>
        <v>105.66</v>
      </c>
      <c r="G10" s="70">
        <v>82.29</v>
      </c>
      <c r="H10" s="61">
        <f t="shared" si="2"/>
        <v>0.77881885292447484</v>
      </c>
    </row>
    <row r="11" spans="1:8 16383:16383" ht="21" customHeight="1">
      <c r="A11" s="60" t="s">
        <v>129</v>
      </c>
      <c r="B11" s="79">
        <v>100</v>
      </c>
      <c r="C11" s="70">
        <v>100</v>
      </c>
      <c r="D11" s="70">
        <v>38</v>
      </c>
      <c r="E11" s="70"/>
      <c r="F11" s="70">
        <f t="shared" si="1"/>
        <v>138</v>
      </c>
      <c r="G11" s="70">
        <v>52</v>
      </c>
      <c r="H11" s="61">
        <f t="shared" si="2"/>
        <v>0.37681159420289856</v>
      </c>
    </row>
    <row r="12" spans="1:8 16383:16383" ht="21" customHeight="1">
      <c r="A12" s="63" t="s">
        <v>131</v>
      </c>
      <c r="B12" s="79">
        <v>50</v>
      </c>
      <c r="C12" s="70">
        <v>50</v>
      </c>
      <c r="D12" s="70"/>
      <c r="E12" s="70"/>
      <c r="F12" s="70">
        <f t="shared" si="1"/>
        <v>50</v>
      </c>
      <c r="G12" s="70">
        <v>0.79</v>
      </c>
      <c r="H12" s="61">
        <f t="shared" si="2"/>
        <v>1.5800000000000002E-2</v>
      </c>
    </row>
    <row r="13" spans="1:8 16383:16383" ht="21" customHeight="1">
      <c r="A13" s="58" t="s">
        <v>35</v>
      </c>
      <c r="B13" s="80">
        <f>B6+B7+B8+B9+B10+B11+B12</f>
        <v>19454.920000000002</v>
      </c>
      <c r="C13" s="80">
        <f t="shared" ref="C13:G13" si="3">C6+C7+C8+C9+C10+C11+C12</f>
        <v>7526.4299999999994</v>
      </c>
      <c r="D13" s="80">
        <f t="shared" si="3"/>
        <v>8843.3533333333326</v>
      </c>
      <c r="E13" s="80">
        <f t="shared" si="3"/>
        <v>117.54</v>
      </c>
      <c r="F13" s="80">
        <f t="shared" si="3"/>
        <v>16487.323333333334</v>
      </c>
      <c r="G13" s="80">
        <f t="shared" si="3"/>
        <v>12059.720000000001</v>
      </c>
      <c r="H13" s="62">
        <f t="shared" si="2"/>
        <v>0.73145408482516983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E7" sqref="E7"/>
    </sheetView>
  </sheetViews>
  <sheetFormatPr defaultRowHeight="12.75"/>
  <cols>
    <col min="1" max="1" width="10.42578125" customWidth="1"/>
    <col min="2" max="2" width="37.7109375" customWidth="1"/>
    <col min="3" max="3" width="24.42578125" customWidth="1"/>
    <col min="4" max="4" width="11.5703125" customWidth="1"/>
  </cols>
  <sheetData>
    <row r="1" spans="1:4" ht="56.25" customHeight="1">
      <c r="A1" s="179" t="s">
        <v>159</v>
      </c>
      <c r="B1" s="179"/>
      <c r="C1" s="179"/>
      <c r="D1" s="75"/>
    </row>
    <row r="2" spans="1:4" ht="22.5" customHeight="1">
      <c r="A2" s="77" t="s">
        <v>148</v>
      </c>
      <c r="B2" s="78" t="s">
        <v>149</v>
      </c>
      <c r="C2" s="78" t="s">
        <v>150</v>
      </c>
    </row>
    <row r="3" spans="1:4" ht="35.1" customHeight="1">
      <c r="A3" s="108">
        <v>1</v>
      </c>
      <c r="B3" s="122" t="s">
        <v>151</v>
      </c>
      <c r="C3" s="145">
        <v>97.13</v>
      </c>
    </row>
    <row r="4" spans="1:4" ht="35.1" customHeight="1">
      <c r="A4" s="108">
        <f>+A3+1</f>
        <v>2</v>
      </c>
      <c r="B4" s="122" t="s">
        <v>152</v>
      </c>
      <c r="C4" s="145">
        <v>29.46</v>
      </c>
    </row>
    <row r="5" spans="1:4" ht="35.1" customHeight="1">
      <c r="A5" s="108">
        <f t="shared" ref="A5:A6" si="0">+A4+1</f>
        <v>3</v>
      </c>
      <c r="B5" s="122" t="s">
        <v>153</v>
      </c>
      <c r="C5" s="145">
        <v>1.95</v>
      </c>
    </row>
    <row r="6" spans="1:4" ht="35.1" customHeight="1">
      <c r="A6" s="108">
        <f t="shared" si="0"/>
        <v>4</v>
      </c>
      <c r="B6" s="122" t="s">
        <v>154</v>
      </c>
      <c r="C6" s="145">
        <f>SUM(C3:C5)</f>
        <v>128.54</v>
      </c>
    </row>
    <row r="7" spans="1:4" ht="35.1" customHeight="1">
      <c r="A7" s="108">
        <v>5</v>
      </c>
      <c r="B7" s="122" t="s">
        <v>42</v>
      </c>
      <c r="C7" s="145">
        <v>54.1</v>
      </c>
      <c r="D7" s="74">
        <f>C7/C6</f>
        <v>0.42088065971681971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Y41"/>
  <sheetViews>
    <sheetView view="pageBreakPreview" topLeftCell="B13" zoomScale="60" workbookViewId="0">
      <selection activeCell="B2" sqref="B2:Y2"/>
    </sheetView>
  </sheetViews>
  <sheetFormatPr defaultRowHeight="12.75"/>
  <cols>
    <col min="2" max="2" width="4.7109375" customWidth="1"/>
    <col min="3" max="3" width="25.7109375" customWidth="1"/>
    <col min="4" max="4" width="11.7109375" customWidth="1"/>
    <col min="5" max="5" width="11" customWidth="1"/>
    <col min="8" max="9" width="12.42578125" customWidth="1"/>
    <col min="10" max="10" width="12.7109375" customWidth="1"/>
    <col min="12" max="12" width="10.28515625" customWidth="1"/>
    <col min="24" max="24" width="7.7109375" customWidth="1"/>
    <col min="25" max="25" width="8.140625" customWidth="1"/>
  </cols>
  <sheetData>
    <row r="2" spans="2:25" ht="42" customHeight="1">
      <c r="B2" s="180" t="s">
        <v>157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2:25" ht="2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2:25" ht="45.75" customHeight="1">
      <c r="B4" s="146" t="s">
        <v>37</v>
      </c>
      <c r="C4" s="148" t="s">
        <v>1</v>
      </c>
      <c r="D4" s="163" t="s">
        <v>53</v>
      </c>
      <c r="E4" s="164"/>
      <c r="F4" s="164"/>
      <c r="G4" s="164"/>
      <c r="H4" s="164"/>
      <c r="I4" s="164"/>
      <c r="J4" s="164"/>
      <c r="K4" s="150" t="s">
        <v>38</v>
      </c>
      <c r="L4" s="151"/>
      <c r="M4" s="152"/>
      <c r="N4" s="150" t="s">
        <v>49</v>
      </c>
      <c r="O4" s="151"/>
      <c r="P4" s="151"/>
      <c r="Q4" s="152"/>
      <c r="R4" s="150" t="s">
        <v>56</v>
      </c>
      <c r="S4" s="151"/>
      <c r="T4" s="151"/>
      <c r="U4" s="152"/>
      <c r="V4" s="150" t="s">
        <v>57</v>
      </c>
      <c r="W4" s="151"/>
      <c r="X4" s="151"/>
      <c r="Y4" s="152"/>
    </row>
    <row r="5" spans="2:25" ht="89.25">
      <c r="B5" s="147"/>
      <c r="C5" s="149"/>
      <c r="D5" s="32" t="s">
        <v>52</v>
      </c>
      <c r="E5" s="32" t="s">
        <v>134</v>
      </c>
      <c r="F5" s="31" t="s">
        <v>135</v>
      </c>
      <c r="G5" s="64" t="s">
        <v>136</v>
      </c>
      <c r="H5" s="33" t="s">
        <v>40</v>
      </c>
      <c r="I5" s="33" t="s">
        <v>54</v>
      </c>
      <c r="J5" s="31" t="s">
        <v>55</v>
      </c>
      <c r="K5" s="65" t="s">
        <v>43</v>
      </c>
      <c r="L5" s="65" t="s">
        <v>34</v>
      </c>
      <c r="M5" s="65" t="s">
        <v>40</v>
      </c>
      <c r="N5" s="65" t="s">
        <v>137</v>
      </c>
      <c r="O5" s="65" t="s">
        <v>147</v>
      </c>
      <c r="P5" s="65" t="s">
        <v>138</v>
      </c>
      <c r="Q5" s="25" t="s">
        <v>41</v>
      </c>
      <c r="R5" s="65" t="s">
        <v>139</v>
      </c>
      <c r="S5" s="65" t="s">
        <v>140</v>
      </c>
      <c r="T5" s="65" t="s">
        <v>141</v>
      </c>
      <c r="U5" s="25" t="s">
        <v>41</v>
      </c>
      <c r="V5" s="65" t="s">
        <v>139</v>
      </c>
      <c r="W5" s="65" t="s">
        <v>142</v>
      </c>
      <c r="X5" s="65" t="s">
        <v>143</v>
      </c>
      <c r="Y5" s="25" t="s">
        <v>41</v>
      </c>
    </row>
    <row r="6" spans="2:25" ht="17.25">
      <c r="B6" s="66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</row>
    <row r="7" spans="2:25" ht="20.100000000000001" customHeight="1">
      <c r="B7" s="67">
        <v>1</v>
      </c>
      <c r="C7" s="26" t="s">
        <v>5</v>
      </c>
      <c r="D7" s="68">
        <v>11208</v>
      </c>
      <c r="E7" s="68">
        <v>2903</v>
      </c>
      <c r="F7" s="84">
        <v>0</v>
      </c>
      <c r="G7" s="85">
        <v>0</v>
      </c>
      <c r="H7" s="86">
        <f t="shared" ref="H7:H37" si="0">IF(F7&gt;0,G7/F7%,0)</f>
        <v>0</v>
      </c>
      <c r="I7" s="85">
        <v>14111</v>
      </c>
      <c r="J7" s="68">
        <v>14366</v>
      </c>
      <c r="K7" s="76">
        <v>0</v>
      </c>
      <c r="L7" s="87">
        <v>0</v>
      </c>
      <c r="M7" s="86">
        <f t="shared" ref="M7:M37" si="1">IF(K7&gt;0,L7/K7%,0)</f>
        <v>0</v>
      </c>
      <c r="N7" s="88">
        <v>109</v>
      </c>
      <c r="O7" s="76">
        <v>0</v>
      </c>
      <c r="P7" s="76">
        <v>0</v>
      </c>
      <c r="Q7" s="86">
        <f t="shared" ref="Q7:Q37" si="2">IF(O7&gt;0,P7/O7%,0)</f>
        <v>0</v>
      </c>
      <c r="R7" s="11">
        <v>109</v>
      </c>
      <c r="S7" s="89">
        <v>0</v>
      </c>
      <c r="T7" s="76">
        <v>0</v>
      </c>
      <c r="U7" s="86">
        <f>IF(T7&gt;0,T7/S7%,0)</f>
        <v>0</v>
      </c>
      <c r="V7" s="87">
        <v>107</v>
      </c>
      <c r="W7" s="86">
        <v>0</v>
      </c>
      <c r="X7" s="87">
        <v>2</v>
      </c>
      <c r="Y7" s="86" t="e">
        <f>IF(X7&gt;0,X7/W7%,0)</f>
        <v>#DIV/0!</v>
      </c>
    </row>
    <row r="8" spans="2:25" ht="20.100000000000001" customHeight="1">
      <c r="B8" s="67">
        <v>2</v>
      </c>
      <c r="C8" s="26" t="s">
        <v>6</v>
      </c>
      <c r="D8" s="68">
        <v>10799</v>
      </c>
      <c r="E8" s="68">
        <v>6347</v>
      </c>
      <c r="F8" s="84">
        <v>0</v>
      </c>
      <c r="G8" s="85">
        <v>74</v>
      </c>
      <c r="H8" s="86">
        <f t="shared" si="0"/>
        <v>0</v>
      </c>
      <c r="I8" s="85">
        <v>17220</v>
      </c>
      <c r="J8" s="68">
        <v>18107</v>
      </c>
      <c r="K8" s="76">
        <v>0</v>
      </c>
      <c r="L8" s="87">
        <v>889</v>
      </c>
      <c r="M8" s="86">
        <f t="shared" si="1"/>
        <v>0</v>
      </c>
      <c r="N8" s="88">
        <v>116</v>
      </c>
      <c r="O8" s="76">
        <v>0</v>
      </c>
      <c r="P8" s="76">
        <v>0</v>
      </c>
      <c r="Q8" s="86">
        <f t="shared" si="2"/>
        <v>0</v>
      </c>
      <c r="R8" s="11">
        <v>116</v>
      </c>
      <c r="S8" s="89">
        <v>0</v>
      </c>
      <c r="T8" s="76">
        <v>0</v>
      </c>
      <c r="U8" s="86">
        <f t="shared" ref="U8:U37" si="3">IF(T8&gt;0,T8/S8%,0)</f>
        <v>0</v>
      </c>
      <c r="V8" s="87">
        <v>115</v>
      </c>
      <c r="W8" s="86">
        <v>2</v>
      </c>
      <c r="X8" s="87">
        <v>1</v>
      </c>
      <c r="Y8" s="86">
        <f t="shared" ref="Y8:Y36" si="4">IF(X8&gt;0,X8/W8%,0)</f>
        <v>50</v>
      </c>
    </row>
    <row r="9" spans="2:25" ht="20.100000000000001" customHeight="1">
      <c r="B9" s="67">
        <v>3</v>
      </c>
      <c r="C9" s="26" t="s">
        <v>7</v>
      </c>
      <c r="D9" s="68">
        <v>6546</v>
      </c>
      <c r="E9" s="68">
        <v>248</v>
      </c>
      <c r="F9" s="84">
        <v>60</v>
      </c>
      <c r="G9" s="85">
        <v>41</v>
      </c>
      <c r="H9" s="86">
        <f t="shared" si="0"/>
        <v>68.333333333333343</v>
      </c>
      <c r="I9" s="85">
        <v>6835</v>
      </c>
      <c r="J9" s="68">
        <v>6701</v>
      </c>
      <c r="K9" s="76">
        <v>60</v>
      </c>
      <c r="L9" s="87">
        <v>64</v>
      </c>
      <c r="M9" s="86">
        <f t="shared" si="1"/>
        <v>106.66666666666667</v>
      </c>
      <c r="N9" s="88">
        <v>0</v>
      </c>
      <c r="O9" s="76">
        <v>1</v>
      </c>
      <c r="P9" s="76">
        <v>1</v>
      </c>
      <c r="Q9" s="86">
        <f t="shared" si="2"/>
        <v>100</v>
      </c>
      <c r="R9" s="11"/>
      <c r="S9" s="89">
        <v>1</v>
      </c>
      <c r="T9" s="76">
        <v>1</v>
      </c>
      <c r="U9" s="86">
        <f t="shared" si="3"/>
        <v>100</v>
      </c>
      <c r="V9" s="87"/>
      <c r="W9" s="86">
        <v>1</v>
      </c>
      <c r="X9" s="87">
        <v>0</v>
      </c>
      <c r="Y9" s="86">
        <f t="shared" si="4"/>
        <v>0</v>
      </c>
    </row>
    <row r="10" spans="2:25" ht="20.100000000000001" customHeight="1">
      <c r="B10" s="67">
        <v>4</v>
      </c>
      <c r="C10" s="26" t="s">
        <v>8</v>
      </c>
      <c r="D10" s="68">
        <v>8868</v>
      </c>
      <c r="E10" s="68">
        <v>3452</v>
      </c>
      <c r="F10" s="90">
        <v>20</v>
      </c>
      <c r="G10" s="85">
        <v>56</v>
      </c>
      <c r="H10" s="86">
        <f t="shared" si="0"/>
        <v>280</v>
      </c>
      <c r="I10" s="85">
        <v>12376</v>
      </c>
      <c r="J10" s="68">
        <v>12385</v>
      </c>
      <c r="K10" s="76">
        <v>0</v>
      </c>
      <c r="L10" s="87">
        <v>950</v>
      </c>
      <c r="M10" s="86">
        <f t="shared" si="1"/>
        <v>0</v>
      </c>
      <c r="N10" s="88">
        <v>123</v>
      </c>
      <c r="O10" s="76">
        <v>1</v>
      </c>
      <c r="P10" s="76">
        <v>0</v>
      </c>
      <c r="Q10" s="86">
        <f t="shared" si="2"/>
        <v>0</v>
      </c>
      <c r="R10" s="11">
        <v>122</v>
      </c>
      <c r="S10" s="89">
        <v>1</v>
      </c>
      <c r="T10" s="76">
        <v>1</v>
      </c>
      <c r="U10" s="86">
        <f t="shared" si="3"/>
        <v>100</v>
      </c>
      <c r="V10" s="87">
        <v>122</v>
      </c>
      <c r="W10" s="86">
        <v>0</v>
      </c>
      <c r="X10" s="87">
        <v>0</v>
      </c>
      <c r="Y10" s="86">
        <f t="shared" si="4"/>
        <v>0</v>
      </c>
    </row>
    <row r="11" spans="2:25" ht="20.100000000000001" customHeight="1">
      <c r="B11" s="67">
        <v>5</v>
      </c>
      <c r="C11" s="26" t="s">
        <v>36</v>
      </c>
      <c r="D11" s="68">
        <v>10035</v>
      </c>
      <c r="E11" s="68">
        <v>539</v>
      </c>
      <c r="F11" s="84">
        <v>380</v>
      </c>
      <c r="G11" s="85">
        <v>513</v>
      </c>
      <c r="H11" s="86">
        <f t="shared" si="0"/>
        <v>135</v>
      </c>
      <c r="I11" s="85">
        <v>11087</v>
      </c>
      <c r="J11" s="68">
        <v>10593</v>
      </c>
      <c r="K11" s="76">
        <v>130</v>
      </c>
      <c r="L11" s="87">
        <v>132</v>
      </c>
      <c r="M11" s="86">
        <f t="shared" si="1"/>
        <v>101.53846153846153</v>
      </c>
      <c r="N11" s="88">
        <v>12</v>
      </c>
      <c r="O11" s="76">
        <v>18</v>
      </c>
      <c r="P11" s="76">
        <v>20</v>
      </c>
      <c r="Q11" s="86">
        <f t="shared" si="2"/>
        <v>111.11111111111111</v>
      </c>
      <c r="R11" s="11">
        <v>12</v>
      </c>
      <c r="S11" s="89">
        <v>18</v>
      </c>
      <c r="T11" s="76">
        <v>20</v>
      </c>
      <c r="U11" s="86">
        <f t="shared" si="3"/>
        <v>111.11111111111111</v>
      </c>
      <c r="V11" s="87">
        <v>12</v>
      </c>
      <c r="W11" s="86">
        <v>6</v>
      </c>
      <c r="X11" s="87">
        <v>5</v>
      </c>
      <c r="Y11" s="86">
        <f t="shared" si="4"/>
        <v>83.333333333333343</v>
      </c>
    </row>
    <row r="12" spans="2:25" ht="20.100000000000001" customHeight="1">
      <c r="B12" s="67">
        <v>6</v>
      </c>
      <c r="C12" s="26" t="s">
        <v>9</v>
      </c>
      <c r="D12" s="68">
        <v>2846</v>
      </c>
      <c r="E12" s="68">
        <v>29</v>
      </c>
      <c r="F12" s="84">
        <v>40</v>
      </c>
      <c r="G12" s="85">
        <v>63</v>
      </c>
      <c r="H12" s="86">
        <f t="shared" si="0"/>
        <v>157.5</v>
      </c>
      <c r="I12" s="85">
        <v>2938</v>
      </c>
      <c r="J12" s="68">
        <v>2850</v>
      </c>
      <c r="K12" s="76">
        <v>60</v>
      </c>
      <c r="L12" s="87">
        <v>73</v>
      </c>
      <c r="M12" s="86">
        <f t="shared" si="1"/>
        <v>121.66666666666667</v>
      </c>
      <c r="N12" s="88">
        <v>0</v>
      </c>
      <c r="O12" s="76">
        <v>1</v>
      </c>
      <c r="P12" s="76">
        <v>2</v>
      </c>
      <c r="Q12" s="86">
        <f t="shared" si="2"/>
        <v>200</v>
      </c>
      <c r="R12" s="11"/>
      <c r="S12" s="89">
        <v>1</v>
      </c>
      <c r="T12" s="76">
        <v>2</v>
      </c>
      <c r="U12" s="86">
        <f t="shared" si="3"/>
        <v>200</v>
      </c>
      <c r="V12" s="87"/>
      <c r="W12" s="86">
        <v>1</v>
      </c>
      <c r="X12" s="87">
        <v>0</v>
      </c>
      <c r="Y12" s="86">
        <f t="shared" si="4"/>
        <v>0</v>
      </c>
    </row>
    <row r="13" spans="2:25" ht="20.100000000000001" customHeight="1">
      <c r="B13" s="67">
        <v>7</v>
      </c>
      <c r="C13" s="26" t="s">
        <v>10</v>
      </c>
      <c r="D13" s="68">
        <v>12697</v>
      </c>
      <c r="E13" s="68">
        <v>2668</v>
      </c>
      <c r="F13" s="84">
        <v>20</v>
      </c>
      <c r="G13" s="85">
        <v>20</v>
      </c>
      <c r="H13" s="86">
        <f t="shared" si="0"/>
        <v>100</v>
      </c>
      <c r="I13" s="85">
        <v>15385</v>
      </c>
      <c r="J13" s="68">
        <v>14868</v>
      </c>
      <c r="K13" s="76">
        <v>0</v>
      </c>
      <c r="L13" s="87">
        <v>0</v>
      </c>
      <c r="M13" s="86">
        <f t="shared" si="1"/>
        <v>0</v>
      </c>
      <c r="N13" s="88">
        <v>69</v>
      </c>
      <c r="O13" s="76">
        <v>1</v>
      </c>
      <c r="P13" s="76">
        <v>1</v>
      </c>
      <c r="Q13" s="86">
        <f t="shared" si="2"/>
        <v>100</v>
      </c>
      <c r="R13" s="11">
        <v>69</v>
      </c>
      <c r="S13" s="89">
        <v>1</v>
      </c>
      <c r="T13" s="76">
        <v>1</v>
      </c>
      <c r="U13" s="86">
        <f t="shared" si="3"/>
        <v>100</v>
      </c>
      <c r="V13" s="87">
        <v>67</v>
      </c>
      <c r="W13" s="86">
        <v>1</v>
      </c>
      <c r="X13" s="87">
        <v>0</v>
      </c>
      <c r="Y13" s="86">
        <f t="shared" si="4"/>
        <v>0</v>
      </c>
    </row>
    <row r="14" spans="2:25" ht="20.100000000000001" customHeight="1">
      <c r="B14" s="67">
        <v>8</v>
      </c>
      <c r="C14" s="26" t="s">
        <v>33</v>
      </c>
      <c r="D14" s="68">
        <v>2517</v>
      </c>
      <c r="E14" s="68">
        <v>657</v>
      </c>
      <c r="F14" s="84">
        <v>560</v>
      </c>
      <c r="G14" s="85">
        <v>704</v>
      </c>
      <c r="H14" s="86">
        <f t="shared" si="0"/>
        <v>125.71428571428572</v>
      </c>
      <c r="I14" s="85">
        <v>3878</v>
      </c>
      <c r="J14" s="68">
        <v>3476</v>
      </c>
      <c r="K14" s="76">
        <v>350</v>
      </c>
      <c r="L14" s="87">
        <v>418</v>
      </c>
      <c r="M14" s="86">
        <f t="shared" si="1"/>
        <v>119.42857142857143</v>
      </c>
      <c r="N14" s="88">
        <v>32</v>
      </c>
      <c r="O14" s="76">
        <v>28</v>
      </c>
      <c r="P14" s="76">
        <v>28</v>
      </c>
      <c r="Q14" s="86">
        <f t="shared" si="2"/>
        <v>99.999999999999986</v>
      </c>
      <c r="R14" s="11">
        <v>32</v>
      </c>
      <c r="S14" s="89">
        <v>28</v>
      </c>
      <c r="T14" s="76">
        <v>28</v>
      </c>
      <c r="U14" s="86">
        <f t="shared" si="3"/>
        <v>99.999999999999986</v>
      </c>
      <c r="V14" s="87">
        <v>26</v>
      </c>
      <c r="W14" s="86">
        <v>23</v>
      </c>
      <c r="X14" s="87">
        <v>20</v>
      </c>
      <c r="Y14" s="86">
        <f t="shared" si="4"/>
        <v>86.956521739130437</v>
      </c>
    </row>
    <row r="15" spans="2:25" ht="20.100000000000001" customHeight="1">
      <c r="B15" s="67">
        <v>9</v>
      </c>
      <c r="C15" s="26" t="s">
        <v>11</v>
      </c>
      <c r="D15" s="68">
        <v>7829</v>
      </c>
      <c r="E15" s="68">
        <v>725</v>
      </c>
      <c r="F15" s="90">
        <v>40</v>
      </c>
      <c r="G15" s="85">
        <v>291</v>
      </c>
      <c r="H15" s="86">
        <f t="shared" si="0"/>
        <v>727.5</v>
      </c>
      <c r="I15" s="85">
        <v>8845</v>
      </c>
      <c r="J15" s="68">
        <v>7545</v>
      </c>
      <c r="K15" s="76">
        <v>60</v>
      </c>
      <c r="L15" s="87">
        <v>67</v>
      </c>
      <c r="M15" s="86">
        <f t="shared" si="1"/>
        <v>111.66666666666667</v>
      </c>
      <c r="N15" s="88">
        <v>0</v>
      </c>
      <c r="O15" s="76">
        <v>1</v>
      </c>
      <c r="P15" s="76">
        <v>2</v>
      </c>
      <c r="Q15" s="86">
        <f t="shared" si="2"/>
        <v>200</v>
      </c>
      <c r="R15" s="11"/>
      <c r="S15" s="89">
        <v>1</v>
      </c>
      <c r="T15" s="76">
        <v>2</v>
      </c>
      <c r="U15" s="86">
        <f t="shared" si="3"/>
        <v>200</v>
      </c>
      <c r="V15" s="87"/>
      <c r="W15" s="86">
        <v>1</v>
      </c>
      <c r="X15" s="87">
        <v>0</v>
      </c>
      <c r="Y15" s="86">
        <f t="shared" si="4"/>
        <v>0</v>
      </c>
    </row>
    <row r="16" spans="2:25" ht="20.100000000000001" customHeight="1">
      <c r="B16" s="67">
        <v>10</v>
      </c>
      <c r="C16" s="26" t="s">
        <v>12</v>
      </c>
      <c r="D16" s="68">
        <v>4015</v>
      </c>
      <c r="E16" s="68">
        <v>285</v>
      </c>
      <c r="F16" s="84">
        <v>460</v>
      </c>
      <c r="G16" s="85">
        <v>446</v>
      </c>
      <c r="H16" s="86">
        <f t="shared" si="0"/>
        <v>96.956521739130437</v>
      </c>
      <c r="I16" s="85">
        <v>4746</v>
      </c>
      <c r="J16" s="68">
        <v>4501</v>
      </c>
      <c r="K16" s="76">
        <v>700</v>
      </c>
      <c r="L16" s="87">
        <v>173</v>
      </c>
      <c r="M16" s="86">
        <f t="shared" si="1"/>
        <v>24.714285714285715</v>
      </c>
      <c r="N16" s="88">
        <v>43</v>
      </c>
      <c r="O16" s="76">
        <v>22</v>
      </c>
      <c r="P16" s="76">
        <v>13</v>
      </c>
      <c r="Q16" s="86">
        <f t="shared" si="2"/>
        <v>59.090909090909093</v>
      </c>
      <c r="R16" s="11">
        <v>43</v>
      </c>
      <c r="S16" s="89">
        <v>22</v>
      </c>
      <c r="T16" s="76">
        <v>13</v>
      </c>
      <c r="U16" s="86">
        <f t="shared" si="3"/>
        <v>59.090909090909093</v>
      </c>
      <c r="V16" s="87">
        <v>43</v>
      </c>
      <c r="W16" s="86">
        <v>20</v>
      </c>
      <c r="X16" s="87">
        <v>0</v>
      </c>
      <c r="Y16" s="86">
        <f t="shared" si="4"/>
        <v>0</v>
      </c>
    </row>
    <row r="17" spans="2:25" ht="20.100000000000001" customHeight="1">
      <c r="B17" s="67">
        <v>11</v>
      </c>
      <c r="C17" s="26" t="s">
        <v>13</v>
      </c>
      <c r="D17" s="68">
        <v>14561</v>
      </c>
      <c r="E17" s="68">
        <v>1629</v>
      </c>
      <c r="F17" s="84">
        <v>1560</v>
      </c>
      <c r="G17" s="85">
        <v>911</v>
      </c>
      <c r="H17" s="86">
        <f t="shared" si="0"/>
        <v>58.397435897435898</v>
      </c>
      <c r="I17" s="85">
        <v>17101</v>
      </c>
      <c r="J17" s="68">
        <v>16743</v>
      </c>
      <c r="K17" s="76">
        <v>1030</v>
      </c>
      <c r="L17" s="87">
        <v>615</v>
      </c>
      <c r="M17" s="86">
        <f t="shared" si="1"/>
        <v>59.708737864077669</v>
      </c>
      <c r="N17" s="88">
        <v>76</v>
      </c>
      <c r="O17" s="76">
        <v>76</v>
      </c>
      <c r="P17" s="76">
        <v>19</v>
      </c>
      <c r="Q17" s="86">
        <f t="shared" si="2"/>
        <v>25</v>
      </c>
      <c r="R17" s="11">
        <v>74</v>
      </c>
      <c r="S17" s="89">
        <v>76</v>
      </c>
      <c r="T17" s="76">
        <v>5</v>
      </c>
      <c r="U17" s="86">
        <f t="shared" si="3"/>
        <v>6.5789473684210522</v>
      </c>
      <c r="V17" s="87">
        <v>18</v>
      </c>
      <c r="W17" s="86">
        <v>34</v>
      </c>
      <c r="X17" s="87">
        <v>48</v>
      </c>
      <c r="Y17" s="86">
        <f t="shared" si="4"/>
        <v>141.17647058823528</v>
      </c>
    </row>
    <row r="18" spans="2:25" ht="20.100000000000001" customHeight="1">
      <c r="B18" s="67">
        <v>12</v>
      </c>
      <c r="C18" s="26" t="s">
        <v>14</v>
      </c>
      <c r="D18" s="68">
        <v>7716</v>
      </c>
      <c r="E18" s="68">
        <v>3262</v>
      </c>
      <c r="F18" s="84">
        <v>20</v>
      </c>
      <c r="G18" s="85">
        <v>23</v>
      </c>
      <c r="H18" s="86">
        <f t="shared" si="0"/>
        <v>115</v>
      </c>
      <c r="I18" s="85">
        <v>11001</v>
      </c>
      <c r="J18" s="68">
        <v>11251</v>
      </c>
      <c r="K18" s="76">
        <v>0</v>
      </c>
      <c r="L18" s="87">
        <v>931</v>
      </c>
      <c r="M18" s="86">
        <f t="shared" si="1"/>
        <v>0</v>
      </c>
      <c r="N18" s="88">
        <v>109</v>
      </c>
      <c r="O18" s="76">
        <v>1</v>
      </c>
      <c r="P18" s="76">
        <v>1</v>
      </c>
      <c r="Q18" s="86">
        <f t="shared" si="2"/>
        <v>100</v>
      </c>
      <c r="R18" s="11">
        <v>109</v>
      </c>
      <c r="S18" s="89">
        <v>1</v>
      </c>
      <c r="T18" s="76">
        <v>1</v>
      </c>
      <c r="U18" s="86">
        <f t="shared" si="3"/>
        <v>100</v>
      </c>
      <c r="V18" s="87">
        <v>109</v>
      </c>
      <c r="W18" s="86">
        <v>1</v>
      </c>
      <c r="X18" s="87">
        <v>1</v>
      </c>
      <c r="Y18" s="86">
        <f t="shared" si="4"/>
        <v>100</v>
      </c>
    </row>
    <row r="19" spans="2:25" ht="20.100000000000001" customHeight="1">
      <c r="B19" s="67">
        <v>13</v>
      </c>
      <c r="C19" s="26" t="s">
        <v>15</v>
      </c>
      <c r="D19" s="68">
        <v>8832</v>
      </c>
      <c r="E19" s="68">
        <v>3672</v>
      </c>
      <c r="F19" s="84">
        <v>20</v>
      </c>
      <c r="G19" s="85">
        <v>53</v>
      </c>
      <c r="H19" s="86">
        <f t="shared" si="0"/>
        <v>265</v>
      </c>
      <c r="I19" s="85">
        <v>12557</v>
      </c>
      <c r="J19" s="68">
        <v>14254</v>
      </c>
      <c r="K19" s="76">
        <v>0</v>
      </c>
      <c r="L19" s="87">
        <v>1072</v>
      </c>
      <c r="M19" s="86">
        <f t="shared" si="1"/>
        <v>0</v>
      </c>
      <c r="N19" s="88">
        <v>113</v>
      </c>
      <c r="O19" s="76">
        <v>1</v>
      </c>
      <c r="P19" s="76">
        <v>1</v>
      </c>
      <c r="Q19" s="86">
        <f t="shared" si="2"/>
        <v>100</v>
      </c>
      <c r="R19" s="11">
        <v>113</v>
      </c>
      <c r="S19" s="89">
        <v>1</v>
      </c>
      <c r="T19" s="76">
        <v>1</v>
      </c>
      <c r="U19" s="86">
        <f t="shared" si="3"/>
        <v>100</v>
      </c>
      <c r="V19" s="87">
        <v>113</v>
      </c>
      <c r="W19" s="86">
        <v>1</v>
      </c>
      <c r="X19" s="87">
        <v>1</v>
      </c>
      <c r="Y19" s="86">
        <f t="shared" si="4"/>
        <v>100</v>
      </c>
    </row>
    <row r="20" spans="2:25" ht="20.100000000000001" customHeight="1">
      <c r="B20" s="67">
        <v>14</v>
      </c>
      <c r="C20" s="26" t="s">
        <v>16</v>
      </c>
      <c r="D20" s="68">
        <v>2742</v>
      </c>
      <c r="E20" s="68">
        <v>2</v>
      </c>
      <c r="F20" s="84">
        <v>40</v>
      </c>
      <c r="G20" s="85">
        <v>21</v>
      </c>
      <c r="H20" s="86">
        <f t="shared" si="0"/>
        <v>52.5</v>
      </c>
      <c r="I20" s="85">
        <v>2765</v>
      </c>
      <c r="J20" s="68">
        <v>2755</v>
      </c>
      <c r="K20" s="76">
        <v>60</v>
      </c>
      <c r="L20" s="87">
        <v>42</v>
      </c>
      <c r="M20" s="86">
        <f t="shared" si="1"/>
        <v>70</v>
      </c>
      <c r="N20" s="88">
        <v>0</v>
      </c>
      <c r="O20" s="76">
        <v>1</v>
      </c>
      <c r="P20" s="76">
        <v>2</v>
      </c>
      <c r="Q20" s="86">
        <f t="shared" si="2"/>
        <v>200</v>
      </c>
      <c r="R20" s="11"/>
      <c r="S20" s="89">
        <v>1</v>
      </c>
      <c r="T20" s="76">
        <v>2</v>
      </c>
      <c r="U20" s="86">
        <f t="shared" si="3"/>
        <v>200</v>
      </c>
      <c r="V20" s="87"/>
      <c r="W20" s="86">
        <v>1</v>
      </c>
      <c r="X20" s="87">
        <v>0</v>
      </c>
      <c r="Y20" s="86">
        <f t="shared" si="4"/>
        <v>0</v>
      </c>
    </row>
    <row r="21" spans="2:25" ht="20.100000000000001" customHeight="1">
      <c r="B21" s="67">
        <v>15</v>
      </c>
      <c r="C21" s="26" t="s">
        <v>17</v>
      </c>
      <c r="D21" s="68">
        <v>10223</v>
      </c>
      <c r="E21" s="68">
        <v>158</v>
      </c>
      <c r="F21" s="84">
        <v>240</v>
      </c>
      <c r="G21" s="85">
        <v>242</v>
      </c>
      <c r="H21" s="86">
        <f t="shared" si="0"/>
        <v>100.83333333333334</v>
      </c>
      <c r="I21" s="85">
        <v>10623</v>
      </c>
      <c r="J21" s="68">
        <v>10377</v>
      </c>
      <c r="K21" s="76">
        <v>130</v>
      </c>
      <c r="L21" s="87">
        <v>124</v>
      </c>
      <c r="M21" s="86">
        <f t="shared" si="1"/>
        <v>95.384615384615387</v>
      </c>
      <c r="N21" s="88">
        <v>6</v>
      </c>
      <c r="O21" s="76">
        <v>10</v>
      </c>
      <c r="P21" s="76">
        <v>6</v>
      </c>
      <c r="Q21" s="86">
        <f t="shared" si="2"/>
        <v>60</v>
      </c>
      <c r="R21" s="11">
        <v>6</v>
      </c>
      <c r="S21" s="89">
        <v>10</v>
      </c>
      <c r="T21" s="76">
        <v>6</v>
      </c>
      <c r="U21" s="86">
        <f t="shared" si="3"/>
        <v>60</v>
      </c>
      <c r="V21" s="87">
        <v>6</v>
      </c>
      <c r="W21" s="86">
        <v>3</v>
      </c>
      <c r="X21" s="87">
        <v>0</v>
      </c>
      <c r="Y21" s="86">
        <f t="shared" si="4"/>
        <v>0</v>
      </c>
    </row>
    <row r="22" spans="2:25" ht="20.100000000000001" customHeight="1">
      <c r="B22" s="67">
        <v>16</v>
      </c>
      <c r="C22" s="26" t="s">
        <v>18</v>
      </c>
      <c r="D22" s="68">
        <v>6196</v>
      </c>
      <c r="E22" s="68">
        <v>796</v>
      </c>
      <c r="F22" s="84">
        <v>180</v>
      </c>
      <c r="G22" s="85">
        <v>371</v>
      </c>
      <c r="H22" s="86">
        <f t="shared" si="0"/>
        <v>206.11111111111111</v>
      </c>
      <c r="I22" s="85">
        <v>7363</v>
      </c>
      <c r="J22" s="68">
        <v>7393</v>
      </c>
      <c r="K22" s="76">
        <v>130</v>
      </c>
      <c r="L22" s="87">
        <v>204</v>
      </c>
      <c r="M22" s="86">
        <f t="shared" si="1"/>
        <v>156.92307692307691</v>
      </c>
      <c r="N22" s="88">
        <v>42</v>
      </c>
      <c r="O22" s="76">
        <v>8</v>
      </c>
      <c r="P22" s="76">
        <v>9</v>
      </c>
      <c r="Q22" s="86">
        <v>0</v>
      </c>
      <c r="R22" s="11">
        <v>42</v>
      </c>
      <c r="S22" s="89">
        <v>8</v>
      </c>
      <c r="T22" s="76">
        <v>1</v>
      </c>
      <c r="U22" s="86">
        <f t="shared" si="3"/>
        <v>12.5</v>
      </c>
      <c r="V22" s="87">
        <v>42</v>
      </c>
      <c r="W22" s="86">
        <v>3</v>
      </c>
      <c r="X22" s="87">
        <v>0</v>
      </c>
      <c r="Y22" s="86">
        <f t="shared" si="4"/>
        <v>0</v>
      </c>
    </row>
    <row r="23" spans="2:25" ht="20.100000000000001" customHeight="1">
      <c r="B23" s="67">
        <v>17</v>
      </c>
      <c r="C23" s="26" t="s">
        <v>19</v>
      </c>
      <c r="D23" s="68">
        <v>7839</v>
      </c>
      <c r="E23" s="68">
        <v>2993</v>
      </c>
      <c r="F23" s="84">
        <v>20</v>
      </c>
      <c r="G23" s="85">
        <v>42</v>
      </c>
      <c r="H23" s="86">
        <f t="shared" si="0"/>
        <v>210</v>
      </c>
      <c r="I23" s="85">
        <v>10874</v>
      </c>
      <c r="J23" s="68">
        <v>10942</v>
      </c>
      <c r="K23" s="76">
        <v>0</v>
      </c>
      <c r="L23" s="87">
        <v>41</v>
      </c>
      <c r="M23" s="86">
        <f t="shared" si="1"/>
        <v>0</v>
      </c>
      <c r="N23" s="88">
        <v>100</v>
      </c>
      <c r="O23" s="76">
        <v>1</v>
      </c>
      <c r="P23" s="76">
        <v>1</v>
      </c>
      <c r="Q23" s="86">
        <f t="shared" si="2"/>
        <v>100</v>
      </c>
      <c r="R23" s="11">
        <v>98</v>
      </c>
      <c r="S23" s="89">
        <v>1</v>
      </c>
      <c r="T23" s="76">
        <v>1</v>
      </c>
      <c r="U23" s="86">
        <f t="shared" si="3"/>
        <v>100</v>
      </c>
      <c r="V23" s="87">
        <v>98</v>
      </c>
      <c r="W23" s="86">
        <v>1</v>
      </c>
      <c r="X23" s="87">
        <v>0</v>
      </c>
      <c r="Y23" s="86">
        <f t="shared" si="4"/>
        <v>0</v>
      </c>
    </row>
    <row r="24" spans="2:25" ht="20.100000000000001" customHeight="1">
      <c r="B24" s="67">
        <v>18</v>
      </c>
      <c r="C24" s="26" t="s">
        <v>20</v>
      </c>
      <c r="D24" s="68">
        <v>12465</v>
      </c>
      <c r="E24" s="68">
        <v>0</v>
      </c>
      <c r="F24" s="84">
        <v>100</v>
      </c>
      <c r="G24" s="85">
        <v>247</v>
      </c>
      <c r="H24" s="86">
        <f t="shared" si="0"/>
        <v>247</v>
      </c>
      <c r="I24" s="85">
        <v>12712</v>
      </c>
      <c r="J24" s="68">
        <v>11989</v>
      </c>
      <c r="K24" s="76">
        <v>60</v>
      </c>
      <c r="L24" s="87">
        <v>279</v>
      </c>
      <c r="M24" s="86">
        <f t="shared" si="1"/>
        <v>465</v>
      </c>
      <c r="N24" s="88">
        <v>0</v>
      </c>
      <c r="O24" s="76">
        <v>2</v>
      </c>
      <c r="P24" s="76">
        <v>5</v>
      </c>
      <c r="Q24" s="86">
        <f t="shared" si="2"/>
        <v>250</v>
      </c>
      <c r="R24" s="11"/>
      <c r="S24" s="89">
        <v>2</v>
      </c>
      <c r="T24" s="76">
        <v>5</v>
      </c>
      <c r="U24" s="86">
        <f t="shared" si="3"/>
        <v>250</v>
      </c>
      <c r="V24" s="87"/>
      <c r="W24" s="86">
        <v>1</v>
      </c>
      <c r="X24" s="87">
        <v>0</v>
      </c>
      <c r="Y24" s="86">
        <f t="shared" si="4"/>
        <v>0</v>
      </c>
    </row>
    <row r="25" spans="2:25" ht="20.100000000000001" customHeight="1">
      <c r="B25" s="67">
        <v>19</v>
      </c>
      <c r="C25" s="26" t="s">
        <v>21</v>
      </c>
      <c r="D25" s="68">
        <v>8890</v>
      </c>
      <c r="E25" s="68">
        <v>3040</v>
      </c>
      <c r="F25" s="84">
        <v>20</v>
      </c>
      <c r="G25" s="85">
        <v>21</v>
      </c>
      <c r="H25" s="86">
        <f t="shared" si="0"/>
        <v>105</v>
      </c>
      <c r="I25" s="85">
        <v>11951</v>
      </c>
      <c r="J25" s="68">
        <v>12218</v>
      </c>
      <c r="K25" s="76">
        <v>0</v>
      </c>
      <c r="L25" s="87">
        <v>0</v>
      </c>
      <c r="M25" s="86">
        <f t="shared" si="1"/>
        <v>0</v>
      </c>
      <c r="N25" s="88">
        <v>70</v>
      </c>
      <c r="O25" s="76">
        <v>1</v>
      </c>
      <c r="P25" s="76">
        <v>1</v>
      </c>
      <c r="Q25" s="86">
        <f t="shared" si="2"/>
        <v>100</v>
      </c>
      <c r="R25" s="11">
        <v>70</v>
      </c>
      <c r="S25" s="89">
        <v>1</v>
      </c>
      <c r="T25" s="76">
        <v>1</v>
      </c>
      <c r="U25" s="86">
        <f t="shared" si="3"/>
        <v>100</v>
      </c>
      <c r="V25" s="87">
        <v>70</v>
      </c>
      <c r="W25" s="86">
        <v>0</v>
      </c>
      <c r="X25" s="87">
        <v>0</v>
      </c>
      <c r="Y25" s="86">
        <f t="shared" si="4"/>
        <v>0</v>
      </c>
    </row>
    <row r="26" spans="2:25" ht="20.100000000000001" customHeight="1">
      <c r="B26" s="67">
        <v>20</v>
      </c>
      <c r="C26" s="26" t="s">
        <v>22</v>
      </c>
      <c r="D26" s="68">
        <v>10362</v>
      </c>
      <c r="E26" s="68">
        <v>631</v>
      </c>
      <c r="F26" s="84">
        <v>590</v>
      </c>
      <c r="G26" s="85">
        <v>388</v>
      </c>
      <c r="H26" s="86">
        <f t="shared" si="0"/>
        <v>65.762711864406782</v>
      </c>
      <c r="I26" s="85">
        <v>11381</v>
      </c>
      <c r="J26" s="68">
        <v>11324</v>
      </c>
      <c r="K26" s="76">
        <v>800</v>
      </c>
      <c r="L26" s="87">
        <v>457</v>
      </c>
      <c r="M26" s="86">
        <f t="shared" si="1"/>
        <v>57.125</v>
      </c>
      <c r="N26" s="88">
        <v>46</v>
      </c>
      <c r="O26" s="76">
        <v>28</v>
      </c>
      <c r="P26" s="76">
        <v>13</v>
      </c>
      <c r="Q26" s="86">
        <f t="shared" si="2"/>
        <v>46.428571428571423</v>
      </c>
      <c r="R26" s="11">
        <v>45</v>
      </c>
      <c r="S26" s="89">
        <v>28</v>
      </c>
      <c r="T26" s="76">
        <v>0</v>
      </c>
      <c r="U26" s="86">
        <f t="shared" si="3"/>
        <v>0</v>
      </c>
      <c r="V26" s="87">
        <v>44</v>
      </c>
      <c r="W26" s="86">
        <v>7</v>
      </c>
      <c r="X26" s="87">
        <v>0</v>
      </c>
      <c r="Y26" s="86">
        <f t="shared" si="4"/>
        <v>0</v>
      </c>
    </row>
    <row r="27" spans="2:25" ht="20.100000000000001" customHeight="1">
      <c r="B27" s="67">
        <v>21</v>
      </c>
      <c r="C27" s="26" t="s">
        <v>23</v>
      </c>
      <c r="D27" s="68">
        <v>3901</v>
      </c>
      <c r="E27" s="68">
        <v>341</v>
      </c>
      <c r="F27" s="84">
        <v>280</v>
      </c>
      <c r="G27" s="85">
        <v>286</v>
      </c>
      <c r="H27" s="86">
        <f t="shared" si="0"/>
        <v>102.14285714285715</v>
      </c>
      <c r="I27" s="85">
        <v>4528</v>
      </c>
      <c r="J27" s="68">
        <v>4343</v>
      </c>
      <c r="K27" s="76">
        <v>350</v>
      </c>
      <c r="L27" s="87">
        <v>224</v>
      </c>
      <c r="M27" s="86">
        <f t="shared" si="1"/>
        <v>64</v>
      </c>
      <c r="N27" s="88">
        <v>39</v>
      </c>
      <c r="O27" s="76">
        <v>14</v>
      </c>
      <c r="P27" s="76">
        <v>5</v>
      </c>
      <c r="Q27" s="86">
        <f t="shared" si="2"/>
        <v>35.714285714285708</v>
      </c>
      <c r="R27" s="11">
        <v>39</v>
      </c>
      <c r="S27" s="89">
        <v>14</v>
      </c>
      <c r="T27" s="76">
        <v>0</v>
      </c>
      <c r="U27" s="86">
        <f t="shared" si="3"/>
        <v>0</v>
      </c>
      <c r="V27" s="87">
        <v>30</v>
      </c>
      <c r="W27" s="86">
        <v>4</v>
      </c>
      <c r="X27" s="87">
        <v>5</v>
      </c>
      <c r="Y27" s="86">
        <f t="shared" si="4"/>
        <v>125</v>
      </c>
    </row>
    <row r="28" spans="2:25" ht="20.100000000000001" customHeight="1">
      <c r="B28" s="67">
        <v>22</v>
      </c>
      <c r="C28" s="26" t="s">
        <v>24</v>
      </c>
      <c r="D28" s="68">
        <v>19125</v>
      </c>
      <c r="E28" s="68">
        <v>966</v>
      </c>
      <c r="F28" s="84">
        <v>630</v>
      </c>
      <c r="G28" s="85">
        <v>445</v>
      </c>
      <c r="H28" s="86">
        <f t="shared" si="0"/>
        <v>70.634920634920633</v>
      </c>
      <c r="I28" s="85">
        <v>20536</v>
      </c>
      <c r="J28" s="68">
        <v>19960</v>
      </c>
      <c r="K28" s="76">
        <v>1050</v>
      </c>
      <c r="L28" s="87">
        <v>740</v>
      </c>
      <c r="M28" s="86">
        <f t="shared" si="1"/>
        <v>70.476190476190482</v>
      </c>
      <c r="N28" s="88">
        <v>54</v>
      </c>
      <c r="O28" s="76">
        <v>30</v>
      </c>
      <c r="P28" s="76">
        <v>7</v>
      </c>
      <c r="Q28" s="86">
        <f t="shared" si="2"/>
        <v>23.333333333333336</v>
      </c>
      <c r="R28" s="11">
        <v>48</v>
      </c>
      <c r="S28" s="89">
        <v>30</v>
      </c>
      <c r="T28" s="76">
        <v>7</v>
      </c>
      <c r="U28" s="86">
        <f t="shared" si="3"/>
        <v>23.333333333333336</v>
      </c>
      <c r="V28" s="87">
        <v>48</v>
      </c>
      <c r="W28" s="86">
        <v>35</v>
      </c>
      <c r="X28" s="87">
        <v>6</v>
      </c>
      <c r="Y28" s="86">
        <f t="shared" si="4"/>
        <v>17.142857142857142</v>
      </c>
    </row>
    <row r="29" spans="2:25" ht="20.100000000000001" customHeight="1">
      <c r="B29" s="67">
        <v>23</v>
      </c>
      <c r="C29" s="26" t="s">
        <v>25</v>
      </c>
      <c r="D29" s="68">
        <v>6989</v>
      </c>
      <c r="E29" s="68">
        <v>186</v>
      </c>
      <c r="F29" s="84">
        <v>60</v>
      </c>
      <c r="G29" s="85">
        <v>90</v>
      </c>
      <c r="H29" s="86">
        <f t="shared" si="0"/>
        <v>150</v>
      </c>
      <c r="I29" s="85">
        <v>7265</v>
      </c>
      <c r="J29" s="68">
        <v>7089</v>
      </c>
      <c r="K29" s="76">
        <v>60</v>
      </c>
      <c r="L29" s="87">
        <v>60</v>
      </c>
      <c r="M29" s="86">
        <f t="shared" si="1"/>
        <v>100</v>
      </c>
      <c r="N29" s="88">
        <v>0</v>
      </c>
      <c r="O29" s="76">
        <v>2</v>
      </c>
      <c r="P29" s="76">
        <v>1</v>
      </c>
      <c r="Q29" s="86">
        <f t="shared" si="2"/>
        <v>50</v>
      </c>
      <c r="R29" s="11"/>
      <c r="S29" s="89">
        <v>2</v>
      </c>
      <c r="T29" s="76">
        <v>1</v>
      </c>
      <c r="U29" s="86">
        <f t="shared" si="3"/>
        <v>50</v>
      </c>
      <c r="V29" s="87"/>
      <c r="W29" s="86">
        <v>1</v>
      </c>
      <c r="X29" s="87">
        <v>0</v>
      </c>
      <c r="Y29" s="86">
        <f t="shared" si="4"/>
        <v>0</v>
      </c>
    </row>
    <row r="30" spans="2:25" ht="20.100000000000001" customHeight="1">
      <c r="B30" s="67">
        <v>24</v>
      </c>
      <c r="C30" s="26" t="s">
        <v>26</v>
      </c>
      <c r="D30" s="68">
        <v>5582</v>
      </c>
      <c r="E30" s="68">
        <v>3966</v>
      </c>
      <c r="F30" s="90">
        <v>20</v>
      </c>
      <c r="G30" s="85">
        <v>65</v>
      </c>
      <c r="H30" s="86">
        <f t="shared" si="0"/>
        <v>325</v>
      </c>
      <c r="I30" s="85">
        <v>9613</v>
      </c>
      <c r="J30" s="68">
        <v>9447</v>
      </c>
      <c r="K30" s="76">
        <v>0</v>
      </c>
      <c r="L30" s="87">
        <v>0</v>
      </c>
      <c r="M30" s="86">
        <f t="shared" si="1"/>
        <v>0</v>
      </c>
      <c r="N30" s="88">
        <v>106</v>
      </c>
      <c r="O30" s="76">
        <v>1</v>
      </c>
      <c r="P30" s="76">
        <v>1</v>
      </c>
      <c r="Q30" s="86">
        <f t="shared" si="2"/>
        <v>100</v>
      </c>
      <c r="R30" s="11">
        <v>106</v>
      </c>
      <c r="S30" s="89">
        <v>1</v>
      </c>
      <c r="T30" s="76">
        <v>1</v>
      </c>
      <c r="U30" s="86">
        <f t="shared" si="3"/>
        <v>100</v>
      </c>
      <c r="V30" s="87">
        <v>105</v>
      </c>
      <c r="W30" s="86">
        <v>2</v>
      </c>
      <c r="X30" s="87">
        <v>1</v>
      </c>
      <c r="Y30" s="86">
        <f t="shared" si="4"/>
        <v>50</v>
      </c>
    </row>
    <row r="31" spans="2:25" ht="20.100000000000001" customHeight="1">
      <c r="B31" s="67">
        <v>25</v>
      </c>
      <c r="C31" s="26" t="s">
        <v>32</v>
      </c>
      <c r="D31" s="68">
        <v>4625</v>
      </c>
      <c r="E31" s="68">
        <v>76</v>
      </c>
      <c r="F31" s="84">
        <v>80</v>
      </c>
      <c r="G31" s="85">
        <v>75</v>
      </c>
      <c r="H31" s="86">
        <f t="shared" si="0"/>
        <v>93.75</v>
      </c>
      <c r="I31" s="85">
        <v>4776</v>
      </c>
      <c r="J31" s="68">
        <v>4465</v>
      </c>
      <c r="K31" s="76">
        <v>100</v>
      </c>
      <c r="L31" s="87">
        <v>91</v>
      </c>
      <c r="M31" s="86">
        <f t="shared" si="1"/>
        <v>91</v>
      </c>
      <c r="N31" s="88">
        <v>6</v>
      </c>
      <c r="O31" s="76">
        <v>3</v>
      </c>
      <c r="P31" s="76">
        <v>4</v>
      </c>
      <c r="Q31" s="86">
        <f t="shared" si="2"/>
        <v>133.33333333333334</v>
      </c>
      <c r="R31" s="11">
        <v>6</v>
      </c>
      <c r="S31" s="89">
        <v>3</v>
      </c>
      <c r="T31" s="76">
        <v>2</v>
      </c>
      <c r="U31" s="86">
        <f t="shared" si="3"/>
        <v>66.666666666666671</v>
      </c>
      <c r="V31" s="87">
        <v>6</v>
      </c>
      <c r="W31" s="86">
        <v>2</v>
      </c>
      <c r="X31" s="87">
        <v>0</v>
      </c>
      <c r="Y31" s="86">
        <f t="shared" si="4"/>
        <v>0</v>
      </c>
    </row>
    <row r="32" spans="2:25" ht="20.100000000000001" customHeight="1">
      <c r="B32" s="67">
        <v>26</v>
      </c>
      <c r="C32" s="26" t="s">
        <v>27</v>
      </c>
      <c r="D32" s="68">
        <v>12535</v>
      </c>
      <c r="E32" s="68">
        <v>1164</v>
      </c>
      <c r="F32" s="84">
        <v>40</v>
      </c>
      <c r="G32" s="85">
        <v>100</v>
      </c>
      <c r="H32" s="86">
        <f t="shared" si="0"/>
        <v>250</v>
      </c>
      <c r="I32" s="85">
        <v>13799</v>
      </c>
      <c r="J32" s="68">
        <v>13802</v>
      </c>
      <c r="K32" s="76">
        <v>0</v>
      </c>
      <c r="L32" s="87">
        <v>1192</v>
      </c>
      <c r="M32" s="86">
        <f t="shared" si="1"/>
        <v>0</v>
      </c>
      <c r="N32" s="88">
        <v>96</v>
      </c>
      <c r="O32" s="76">
        <v>1</v>
      </c>
      <c r="P32" s="76">
        <v>2</v>
      </c>
      <c r="Q32" s="86">
        <f t="shared" si="2"/>
        <v>200</v>
      </c>
      <c r="R32" s="11">
        <v>94</v>
      </c>
      <c r="S32" s="89">
        <v>1</v>
      </c>
      <c r="T32" s="76">
        <v>2</v>
      </c>
      <c r="U32" s="86">
        <f t="shared" si="3"/>
        <v>200</v>
      </c>
      <c r="V32" s="87">
        <v>95</v>
      </c>
      <c r="W32" s="86">
        <v>1</v>
      </c>
      <c r="X32" s="87">
        <v>0</v>
      </c>
      <c r="Y32" s="86">
        <f t="shared" si="4"/>
        <v>0</v>
      </c>
    </row>
    <row r="33" spans="2:25" ht="20.100000000000001" customHeight="1">
      <c r="B33" s="67">
        <v>27</v>
      </c>
      <c r="C33" s="26" t="s">
        <v>28</v>
      </c>
      <c r="D33" s="68">
        <v>6997</v>
      </c>
      <c r="E33" s="68">
        <v>549</v>
      </c>
      <c r="F33" s="84">
        <v>560</v>
      </c>
      <c r="G33" s="85">
        <v>261</v>
      </c>
      <c r="H33" s="86">
        <f t="shared" si="0"/>
        <v>46.607142857142861</v>
      </c>
      <c r="I33" s="85">
        <v>7807</v>
      </c>
      <c r="J33" s="68">
        <v>7510</v>
      </c>
      <c r="K33" s="76">
        <v>839</v>
      </c>
      <c r="L33" s="87">
        <v>455</v>
      </c>
      <c r="M33" s="86">
        <f t="shared" si="1"/>
        <v>54.23122765196662</v>
      </c>
      <c r="N33" s="88">
        <v>37</v>
      </c>
      <c r="O33" s="76">
        <v>27</v>
      </c>
      <c r="P33" s="76">
        <v>11</v>
      </c>
      <c r="Q33" s="86">
        <f t="shared" si="2"/>
        <v>40.74074074074074</v>
      </c>
      <c r="R33" s="11">
        <v>31</v>
      </c>
      <c r="S33" s="89">
        <v>27</v>
      </c>
      <c r="T33" s="76">
        <v>10</v>
      </c>
      <c r="U33" s="86">
        <f t="shared" si="3"/>
        <v>37.037037037037038</v>
      </c>
      <c r="V33" s="87">
        <v>30</v>
      </c>
      <c r="W33" s="86">
        <v>24</v>
      </c>
      <c r="X33" s="87">
        <v>7</v>
      </c>
      <c r="Y33" s="86">
        <f t="shared" si="4"/>
        <v>29.166666666666668</v>
      </c>
    </row>
    <row r="34" spans="2:25" ht="20.100000000000001" customHeight="1">
      <c r="B34" s="67">
        <v>28</v>
      </c>
      <c r="C34" s="26" t="s">
        <v>29</v>
      </c>
      <c r="D34" s="68">
        <v>6103</v>
      </c>
      <c r="E34" s="68">
        <v>485</v>
      </c>
      <c r="F34" s="84">
        <v>580</v>
      </c>
      <c r="G34" s="85">
        <v>798</v>
      </c>
      <c r="H34" s="86">
        <f t="shared" si="0"/>
        <v>137.58620689655172</v>
      </c>
      <c r="I34" s="85">
        <v>7386</v>
      </c>
      <c r="J34" s="68">
        <v>6701</v>
      </c>
      <c r="K34" s="76">
        <v>850</v>
      </c>
      <c r="L34" s="87">
        <v>864</v>
      </c>
      <c r="M34" s="86">
        <f t="shared" si="1"/>
        <v>101.64705882352941</v>
      </c>
      <c r="N34" s="88">
        <v>42</v>
      </c>
      <c r="O34" s="76">
        <v>30</v>
      </c>
      <c r="P34" s="76">
        <v>30</v>
      </c>
      <c r="Q34" s="86">
        <f t="shared" si="2"/>
        <v>100</v>
      </c>
      <c r="R34" s="11">
        <v>42</v>
      </c>
      <c r="S34" s="89">
        <v>30</v>
      </c>
      <c r="T34" s="76">
        <v>29</v>
      </c>
      <c r="U34" s="86">
        <f t="shared" si="3"/>
        <v>96.666666666666671</v>
      </c>
      <c r="V34" s="87">
        <v>30</v>
      </c>
      <c r="W34" s="86">
        <v>39</v>
      </c>
      <c r="X34" s="87">
        <v>12</v>
      </c>
      <c r="Y34" s="86">
        <f t="shared" si="4"/>
        <v>30.769230769230766</v>
      </c>
    </row>
    <row r="35" spans="2:25" ht="20.100000000000001" customHeight="1">
      <c r="B35" s="67">
        <v>29</v>
      </c>
      <c r="C35" s="26" t="s">
        <v>31</v>
      </c>
      <c r="D35" s="68">
        <v>3047</v>
      </c>
      <c r="E35" s="68">
        <v>292</v>
      </c>
      <c r="F35" s="84">
        <v>120</v>
      </c>
      <c r="G35" s="85">
        <v>229</v>
      </c>
      <c r="H35" s="86">
        <f t="shared" si="0"/>
        <v>190.83333333333334</v>
      </c>
      <c r="I35" s="85">
        <v>3568</v>
      </c>
      <c r="J35" s="68">
        <v>3609</v>
      </c>
      <c r="K35" s="76">
        <v>100</v>
      </c>
      <c r="L35" s="87">
        <v>102</v>
      </c>
      <c r="M35" s="86">
        <f t="shared" si="1"/>
        <v>102</v>
      </c>
      <c r="N35" s="88">
        <v>6</v>
      </c>
      <c r="O35" s="76">
        <v>5</v>
      </c>
      <c r="P35" s="76">
        <v>6</v>
      </c>
      <c r="Q35" s="86">
        <f t="shared" si="2"/>
        <v>120</v>
      </c>
      <c r="R35" s="11">
        <v>6</v>
      </c>
      <c r="S35" s="89">
        <v>5</v>
      </c>
      <c r="T35" s="76">
        <v>4</v>
      </c>
      <c r="U35" s="86">
        <f t="shared" si="3"/>
        <v>80</v>
      </c>
      <c r="V35" s="87">
        <v>6</v>
      </c>
      <c r="W35" s="86">
        <v>2</v>
      </c>
      <c r="X35" s="87">
        <v>0</v>
      </c>
      <c r="Y35" s="86">
        <f t="shared" si="4"/>
        <v>0</v>
      </c>
    </row>
    <row r="36" spans="2:25" ht="20.100000000000001" customHeight="1">
      <c r="B36" s="67">
        <v>30</v>
      </c>
      <c r="C36" s="26" t="s">
        <v>30</v>
      </c>
      <c r="D36" s="68">
        <v>12670</v>
      </c>
      <c r="E36" s="68">
        <v>1323</v>
      </c>
      <c r="F36" s="84">
        <v>120</v>
      </c>
      <c r="G36" s="85">
        <v>320</v>
      </c>
      <c r="H36" s="86">
        <f t="shared" si="0"/>
        <v>266.66666666666669</v>
      </c>
      <c r="I36" s="85">
        <v>14313</v>
      </c>
      <c r="J36" s="68">
        <v>13464</v>
      </c>
      <c r="K36" s="76">
        <v>120</v>
      </c>
      <c r="L36" s="87">
        <v>470</v>
      </c>
      <c r="M36" s="86">
        <f t="shared" si="1"/>
        <v>391.66666666666669</v>
      </c>
      <c r="N36" s="91">
        <v>44</v>
      </c>
      <c r="O36" s="76">
        <v>5</v>
      </c>
      <c r="P36" s="76">
        <v>5</v>
      </c>
      <c r="Q36" s="86">
        <f t="shared" si="2"/>
        <v>100</v>
      </c>
      <c r="R36" s="11">
        <v>44</v>
      </c>
      <c r="S36" s="89">
        <v>5</v>
      </c>
      <c r="T36" s="76">
        <v>5</v>
      </c>
      <c r="U36" s="86">
        <f t="shared" si="3"/>
        <v>100</v>
      </c>
      <c r="V36" s="87">
        <v>44</v>
      </c>
      <c r="W36" s="86">
        <v>3</v>
      </c>
      <c r="X36" s="87">
        <v>0</v>
      </c>
      <c r="Y36" s="86">
        <f t="shared" si="4"/>
        <v>0</v>
      </c>
    </row>
    <row r="37" spans="2:25" ht="20.100000000000001" customHeight="1">
      <c r="B37" s="68"/>
      <c r="C37" s="3" t="s">
        <v>2</v>
      </c>
      <c r="D37" s="77">
        <f>SUM(D7:D36)</f>
        <v>248760</v>
      </c>
      <c r="E37" s="77">
        <f>SUM(E7:E36)</f>
        <v>43384</v>
      </c>
      <c r="F37" s="77">
        <f>SUM(F7:F36)</f>
        <v>6860</v>
      </c>
      <c r="G37" s="77">
        <f>SUM(G7:G36)</f>
        <v>7196</v>
      </c>
      <c r="H37" s="92">
        <f t="shared" si="0"/>
        <v>104.89795918367348</v>
      </c>
      <c r="I37" s="93">
        <f t="shared" ref="I37" si="5">D37+E37+G37</f>
        <v>299340</v>
      </c>
      <c r="J37" s="77">
        <f>SUM(J7:J36)</f>
        <v>295028</v>
      </c>
      <c r="K37" s="94">
        <f t="shared" ref="K37:P37" si="6">SUM(K7:K36)</f>
        <v>7039</v>
      </c>
      <c r="L37" s="94">
        <f t="shared" si="6"/>
        <v>10729</v>
      </c>
      <c r="M37" s="86">
        <f t="shared" si="1"/>
        <v>152.42221906520811</v>
      </c>
      <c r="N37" s="94">
        <f t="shared" si="6"/>
        <v>1496</v>
      </c>
      <c r="O37" s="94">
        <f t="shared" si="6"/>
        <v>320</v>
      </c>
      <c r="P37" s="94">
        <f t="shared" si="6"/>
        <v>197</v>
      </c>
      <c r="Q37" s="86">
        <f t="shared" si="2"/>
        <v>61.5625</v>
      </c>
      <c r="R37" s="12">
        <f>SUM(R7:R36)</f>
        <v>1476</v>
      </c>
      <c r="S37" s="12">
        <f>SUM(S7:S36)</f>
        <v>320</v>
      </c>
      <c r="T37" s="12">
        <f>SUM(T7:T36)</f>
        <v>152</v>
      </c>
      <c r="U37" s="86">
        <f t="shared" si="3"/>
        <v>47.5</v>
      </c>
      <c r="V37" s="95">
        <f>SUM(V7:V36)</f>
        <v>1386</v>
      </c>
      <c r="W37" s="95">
        <f>SUM(W7:W36)</f>
        <v>220</v>
      </c>
      <c r="X37" s="95">
        <f>SUM(X7:X36)</f>
        <v>109</v>
      </c>
      <c r="Y37" s="86">
        <f>IF(W37&gt;0,X37/W37%,0)</f>
        <v>49.54545454545454</v>
      </c>
    </row>
    <row r="38" spans="2:25" ht="20.100000000000001" customHeight="1"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2:25" ht="20.100000000000001" customHeight="1"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2:25" ht="20.100000000000001" customHeight="1"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2:25" ht="20.100000000000001" customHeight="1"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</sheetData>
  <mergeCells count="8">
    <mergeCell ref="V4:Y4"/>
    <mergeCell ref="B2:Y2"/>
    <mergeCell ref="B4:B5"/>
    <mergeCell ref="C4:C5"/>
    <mergeCell ref="D4:J4"/>
    <mergeCell ref="K4:M4"/>
    <mergeCell ref="N4:Q4"/>
    <mergeCell ref="R4:U4"/>
  </mergeCells>
  <pageMargins left="0" right="0" top="1" bottom="0" header="0.3" footer="0.3"/>
  <pageSetup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Physical</vt:lpstr>
      <vt:lpstr>Livelihoods</vt:lpstr>
      <vt:lpstr>Finance-NRLM</vt:lpstr>
      <vt:lpstr>Finance- DDU-GKY</vt:lpstr>
      <vt:lpstr>Sheet1</vt:lpstr>
      <vt:lpstr>Sheet2</vt:lpstr>
      <vt:lpstr>'Finance- DDU-GKY'!Print_Area</vt:lpstr>
      <vt:lpstr>Physical!Print_Area</vt:lpstr>
      <vt:lpstr>Sheet1!Print_Area</vt:lpstr>
      <vt:lpstr>Physical!Print_Titles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2017-02-15T06:40:49Z</cp:lastPrinted>
  <dcterms:created xsi:type="dcterms:W3CDTF">2012-07-04T08:54:41Z</dcterms:created>
  <dcterms:modified xsi:type="dcterms:W3CDTF">2017-02-28T06:08:29Z</dcterms:modified>
</cp:coreProperties>
</file>