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440" windowHeight="7995"/>
  </bookViews>
  <sheets>
    <sheet name="September" sheetId="1" r:id="rId1"/>
  </sheets>
  <definedNames>
    <definedName name="_xlnm.Print_Area" localSheetId="0">September!$A$1:$O$37</definedName>
  </definedNames>
  <calcPr calcId="145621"/>
</workbook>
</file>

<file path=xl/calcChain.xml><?xml version="1.0" encoding="utf-8"?>
<calcChain xmlns="http://schemas.openxmlformats.org/spreadsheetml/2006/main">
  <c r="M36" i="1"/>
  <c r="L36"/>
  <c r="K36"/>
  <c r="J36"/>
  <c r="G36"/>
  <c r="E36"/>
  <c r="D36"/>
  <c r="C36"/>
  <c r="L35"/>
  <c r="N35" s="1"/>
  <c r="I35"/>
  <c r="F35"/>
  <c r="H35" s="1"/>
  <c r="L34"/>
  <c r="N34" s="1"/>
  <c r="F34"/>
  <c r="H34" s="1"/>
  <c r="N33"/>
  <c r="L33"/>
  <c r="F33"/>
  <c r="I33" s="1"/>
  <c r="L32"/>
  <c r="N32" s="1"/>
  <c r="I32"/>
  <c r="F32"/>
  <c r="H32" s="1"/>
  <c r="L31"/>
  <c r="N31" s="1"/>
  <c r="I31"/>
  <c r="F31"/>
  <c r="H31" s="1"/>
  <c r="L30"/>
  <c r="N30" s="1"/>
  <c r="F30"/>
  <c r="H30" s="1"/>
  <c r="N29"/>
  <c r="L29"/>
  <c r="F29"/>
  <c r="I29" s="1"/>
  <c r="L28"/>
  <c r="N28" s="1"/>
  <c r="I28"/>
  <c r="H28"/>
  <c r="F28"/>
  <c r="L27"/>
  <c r="N27" s="1"/>
  <c r="I27"/>
  <c r="F27"/>
  <c r="H27" s="1"/>
  <c r="L26"/>
  <c r="N26" s="1"/>
  <c r="F26"/>
  <c r="H26" s="1"/>
  <c r="L25"/>
  <c r="N25" s="1"/>
  <c r="F25"/>
  <c r="I25" s="1"/>
  <c r="L24"/>
  <c r="N24" s="1"/>
  <c r="I24"/>
  <c r="H24"/>
  <c r="F24"/>
  <c r="L23"/>
  <c r="N23" s="1"/>
  <c r="F23"/>
  <c r="H23" s="1"/>
  <c r="L22"/>
  <c r="N22" s="1"/>
  <c r="F22"/>
  <c r="H22" s="1"/>
  <c r="L21"/>
  <c r="N21" s="1"/>
  <c r="F21"/>
  <c r="I21" s="1"/>
  <c r="L20"/>
  <c r="N20" s="1"/>
  <c r="H20"/>
  <c r="F20"/>
  <c r="I20" s="1"/>
  <c r="L19"/>
  <c r="N19" s="1"/>
  <c r="F19"/>
  <c r="H19" s="1"/>
  <c r="L18"/>
  <c r="N18" s="1"/>
  <c r="F18"/>
  <c r="H18" s="1"/>
  <c r="L17"/>
  <c r="N17" s="1"/>
  <c r="F17"/>
  <c r="H17" s="1"/>
  <c r="L16"/>
  <c r="N16" s="1"/>
  <c r="F16"/>
  <c r="I16" s="1"/>
  <c r="L15"/>
  <c r="N15" s="1"/>
  <c r="I15"/>
  <c r="H15"/>
  <c r="F15"/>
  <c r="L14"/>
  <c r="N14" s="1"/>
  <c r="F14"/>
  <c r="H14" s="1"/>
  <c r="L13"/>
  <c r="N13" s="1"/>
  <c r="F13"/>
  <c r="H13" s="1"/>
  <c r="L12"/>
  <c r="N12" s="1"/>
  <c r="F12"/>
  <c r="I12" s="1"/>
  <c r="L11"/>
  <c r="N11" s="1"/>
  <c r="H11"/>
  <c r="F11"/>
  <c r="I11" s="1"/>
  <c r="L10"/>
  <c r="N10" s="1"/>
  <c r="F10"/>
  <c r="H10" s="1"/>
  <c r="L9"/>
  <c r="N9" s="1"/>
  <c r="F9"/>
  <c r="H9" s="1"/>
  <c r="L8"/>
  <c r="N8" s="1"/>
  <c r="F8"/>
  <c r="I8" s="1"/>
  <c r="L7"/>
  <c r="N7" s="1"/>
  <c r="H7"/>
  <c r="F7"/>
  <c r="I7" s="1"/>
  <c r="L6"/>
  <c r="N6" s="1"/>
  <c r="F6"/>
  <c r="F36" s="1"/>
  <c r="I6" l="1"/>
  <c r="I10"/>
  <c r="I14"/>
  <c r="I19"/>
  <c r="I23"/>
  <c r="N36"/>
  <c r="I36"/>
  <c r="H36"/>
  <c r="H21"/>
  <c r="H25"/>
  <c r="H29"/>
  <c r="H6"/>
  <c r="I9"/>
  <c r="I13"/>
  <c r="I17"/>
  <c r="I22"/>
  <c r="I26"/>
  <c r="I30"/>
  <c r="I34"/>
  <c r="H8"/>
  <c r="H12"/>
  <c r="H16"/>
  <c r="H33"/>
</calcChain>
</file>

<file path=xl/sharedStrings.xml><?xml version="1.0" encoding="utf-8"?>
<sst xmlns="http://schemas.openxmlformats.org/spreadsheetml/2006/main" count="71" uniqueCount="52">
  <si>
    <t xml:space="preserve">     FINANCIAL AND PHYSICAL ACHIEVEMENT UNDER 14TH FINANCE COMMISSION DURING THE YEAR 2016-2017      Month:-Sept-2016</t>
  </si>
  <si>
    <t>SL NO</t>
  </si>
  <si>
    <t>Name of the District</t>
  </si>
  <si>
    <t>Financial Achievement  (Rs in Lakhs)</t>
  </si>
  <si>
    <t>Physical Achievement</t>
  </si>
  <si>
    <t>Project Completed</t>
  </si>
  <si>
    <t>Under Progress</t>
  </si>
  <si>
    <t>Remarks</t>
  </si>
  <si>
    <t>O.B</t>
  </si>
  <si>
    <t>Grant Receipt          (2016-17)</t>
  </si>
  <si>
    <t>Other Receipt (int.etc) 2016-17</t>
  </si>
  <si>
    <t>Total Funds</t>
  </si>
  <si>
    <t>Expenditure incurred</t>
  </si>
  <si>
    <t>% exp.</t>
  </si>
  <si>
    <t>Balance</t>
  </si>
  <si>
    <t>No. of Projects</t>
  </si>
  <si>
    <t>Spill Over</t>
  </si>
  <si>
    <t>Taken up</t>
  </si>
  <si>
    <t>Total</t>
  </si>
  <si>
    <t>Angul</t>
  </si>
  <si>
    <t>Balasore</t>
  </si>
  <si>
    <t>Bargarh</t>
  </si>
  <si>
    <t>Bhadrak</t>
  </si>
  <si>
    <t>Bolangir</t>
  </si>
  <si>
    <t>*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</si>
  <si>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</si>
  <si>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</si>
  <si>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</si>
  <si>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</si>
  <si>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</si>
  <si>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</si>
  <si>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</si>
  <si>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</si>
  <si>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</si>
  <si>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</si>
  <si>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</si>
  <si>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</si>
  <si>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</si>
  <si>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</si>
  <si>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</si>
  <si>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</si>
  <si>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</si>
  <si>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Nabarangapur</t>
  </si>
  <si>
    <t>Nayagarh</t>
  </si>
  <si>
    <t>Nuapada</t>
  </si>
  <si>
    <t>Puri</t>
  </si>
  <si>
    <t>Rayagada</t>
  </si>
  <si>
    <t>Sambalpur</t>
  </si>
  <si>
    <t>Subarnapur</t>
  </si>
  <si>
    <t>Sundergarh</t>
  </si>
  <si>
    <t>State Total</t>
  </si>
  <si>
    <t>*=Not submitted MPR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</si>
</sst>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Arial"/>
      <family val="2"/>
    </font>
    <font>
      <b/>
      <sz val="16"/>
      <name val="Calibri"/>
      <family val="2"/>
      <scheme val="minor"/>
    </font>
    <font>
      <b/>
      <sz val="16"/>
      <name val="Arial"/>
      <family val="2"/>
    </font>
    <font>
      <b/>
      <sz val="13"/>
      <name val="Times New Roman"/>
      <family val="1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 applyFill="1" applyBorder="1"/>
    <xf numFmtId="0" fontId="3" fillId="0" borderId="0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/>
    <xf numFmtId="2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0" xfId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topLeftCell="C1" zoomScale="70" zoomScaleNormal="70" workbookViewId="0">
      <pane ySplit="5" topLeftCell="A6" activePane="bottomLeft" state="frozen"/>
      <selection pane="bottomLeft" activeCell="Q6" sqref="Q6:Q30"/>
    </sheetView>
  </sheetViews>
  <sheetFormatPr defaultRowHeight="15"/>
  <cols>
    <col min="1" max="1" width="10.140625" style="1" customWidth="1"/>
    <col min="2" max="2" width="24.140625" style="19" customWidth="1"/>
    <col min="3" max="3" width="14.85546875" style="1" customWidth="1"/>
    <col min="4" max="4" width="15.140625" style="1" customWidth="1"/>
    <col min="5" max="5" width="14" style="1" customWidth="1"/>
    <col min="6" max="6" width="15.85546875" style="1" customWidth="1"/>
    <col min="7" max="7" width="16.42578125" style="1" customWidth="1"/>
    <col min="8" max="8" width="15" style="1" customWidth="1"/>
    <col min="9" max="9" width="15.7109375" style="1" customWidth="1"/>
    <col min="10" max="10" width="8.28515625" style="1" customWidth="1"/>
    <col min="11" max="11" width="10.28515625" style="1" customWidth="1"/>
    <col min="12" max="12" width="9.85546875" style="1" bestFit="1" customWidth="1"/>
    <col min="13" max="13" width="11.7109375" style="1" customWidth="1"/>
    <col min="14" max="14" width="13.28515625" style="1" customWidth="1"/>
    <col min="15" max="15" width="23.7109375" style="1" customWidth="1"/>
    <col min="16" max="16" width="18.42578125" style="1" customWidth="1"/>
    <col min="17" max="17" width="16.28515625" style="2" customWidth="1"/>
    <col min="18" max="16384" width="9.140625" style="1"/>
  </cols>
  <sheetData>
    <row r="1" spans="1:17" ht="33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7" ht="18.75">
      <c r="A2" s="24" t="s">
        <v>1</v>
      </c>
      <c r="B2" s="26" t="s">
        <v>2</v>
      </c>
      <c r="C2" s="24" t="s">
        <v>3</v>
      </c>
      <c r="D2" s="24"/>
      <c r="E2" s="24"/>
      <c r="F2" s="24"/>
      <c r="G2" s="24"/>
      <c r="H2" s="24"/>
      <c r="I2" s="24"/>
      <c r="J2" s="24" t="s">
        <v>4</v>
      </c>
      <c r="K2" s="24"/>
      <c r="L2" s="24"/>
      <c r="M2" s="23" t="s">
        <v>5</v>
      </c>
      <c r="N2" s="23" t="s">
        <v>6</v>
      </c>
      <c r="O2" s="24" t="s">
        <v>7</v>
      </c>
    </row>
    <row r="3" spans="1:17" ht="24" customHeight="1">
      <c r="A3" s="24"/>
      <c r="B3" s="26"/>
      <c r="C3" s="24" t="s">
        <v>8</v>
      </c>
      <c r="D3" s="23" t="s">
        <v>9</v>
      </c>
      <c r="E3" s="23" t="s">
        <v>10</v>
      </c>
      <c r="F3" s="23" t="s">
        <v>11</v>
      </c>
      <c r="G3" s="23" t="s">
        <v>12</v>
      </c>
      <c r="H3" s="23" t="s">
        <v>13</v>
      </c>
      <c r="I3" s="23" t="s">
        <v>14</v>
      </c>
      <c r="J3" s="24" t="s">
        <v>15</v>
      </c>
      <c r="K3" s="24"/>
      <c r="L3" s="24"/>
      <c r="M3" s="23"/>
      <c r="N3" s="23"/>
      <c r="O3" s="24"/>
    </row>
    <row r="4" spans="1:17" ht="48" customHeight="1">
      <c r="A4" s="24"/>
      <c r="B4" s="26"/>
      <c r="C4" s="24"/>
      <c r="D4" s="23"/>
      <c r="E4" s="23"/>
      <c r="F4" s="23"/>
      <c r="G4" s="23"/>
      <c r="H4" s="23"/>
      <c r="I4" s="23"/>
      <c r="J4" s="3" t="s">
        <v>16</v>
      </c>
      <c r="K4" s="4" t="s">
        <v>17</v>
      </c>
      <c r="L4" s="4" t="s">
        <v>18</v>
      </c>
      <c r="M4" s="23"/>
      <c r="N4" s="23"/>
      <c r="O4" s="24"/>
    </row>
    <row r="5" spans="1:17" ht="17.25" customHeight="1">
      <c r="A5" s="4">
        <v>1</v>
      </c>
      <c r="B5" s="17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7" ht="21" customHeight="1">
      <c r="A6" s="5">
        <v>1</v>
      </c>
      <c r="B6" s="18" t="s">
        <v>19</v>
      </c>
      <c r="C6" s="7">
        <v>2797.9230399999997</v>
      </c>
      <c r="D6" s="7">
        <v>2058.9299999999998</v>
      </c>
      <c r="E6" s="8">
        <v>4.71</v>
      </c>
      <c r="F6" s="7">
        <f>C6+D6+E6</f>
        <v>4861.56304</v>
      </c>
      <c r="G6" s="8">
        <v>884.92</v>
      </c>
      <c r="H6" s="7">
        <f>(G6/F6)*100</f>
        <v>18.202376328745494</v>
      </c>
      <c r="I6" s="7">
        <f>F6-G6</f>
        <v>3976.6430399999999</v>
      </c>
      <c r="J6" s="8">
        <v>340</v>
      </c>
      <c r="K6" s="8">
        <v>523</v>
      </c>
      <c r="L6" s="8">
        <f>J6+K6</f>
        <v>863</v>
      </c>
      <c r="M6" s="8">
        <v>371</v>
      </c>
      <c r="N6" s="8">
        <f>L6-M6</f>
        <v>492</v>
      </c>
      <c r="O6" s="8"/>
      <c r="P6" s="9"/>
      <c r="Q6" s="11"/>
    </row>
    <row r="7" spans="1:17" ht="21" customHeight="1">
      <c r="A7" s="5">
        <v>2</v>
      </c>
      <c r="B7" s="18" t="s">
        <v>20</v>
      </c>
      <c r="C7" s="7">
        <v>4426.6295799999998</v>
      </c>
      <c r="D7" s="7">
        <v>3284.21</v>
      </c>
      <c r="E7" s="8">
        <v>0</v>
      </c>
      <c r="F7" s="7">
        <f t="shared" ref="F7:F35" si="0">C7+D7+E7</f>
        <v>7710.8395799999998</v>
      </c>
      <c r="G7" s="8">
        <v>1684.98</v>
      </c>
      <c r="H7" s="7">
        <f t="shared" ref="H7:H36" si="1">(G7/F7)*100</f>
        <v>21.852095125547923</v>
      </c>
      <c r="I7" s="7">
        <f t="shared" ref="I7:I36" si="2">F7-G7</f>
        <v>6025.8595800000003</v>
      </c>
      <c r="J7" s="8">
        <v>0</v>
      </c>
      <c r="K7" s="8">
        <v>2251</v>
      </c>
      <c r="L7" s="8">
        <f t="shared" ref="L7:L36" si="3">J7+K7</f>
        <v>2251</v>
      </c>
      <c r="M7" s="8">
        <v>865</v>
      </c>
      <c r="N7" s="8">
        <f>L7-M7</f>
        <v>1386</v>
      </c>
      <c r="O7" s="8"/>
      <c r="Q7" s="11"/>
    </row>
    <row r="8" spans="1:17" ht="21" customHeight="1">
      <c r="A8" s="5">
        <v>3</v>
      </c>
      <c r="B8" s="18" t="s">
        <v>21</v>
      </c>
      <c r="C8" s="7">
        <v>833.34015999999974</v>
      </c>
      <c r="D8" s="7">
        <v>2378.58</v>
      </c>
      <c r="E8" s="8">
        <v>0</v>
      </c>
      <c r="F8" s="7">
        <f t="shared" si="0"/>
        <v>3211.9201599999997</v>
      </c>
      <c r="G8" s="8">
        <v>529.33000000000004</v>
      </c>
      <c r="H8" s="7">
        <f t="shared" si="1"/>
        <v>16.480173031449201</v>
      </c>
      <c r="I8" s="7">
        <f t="shared" si="2"/>
        <v>2682.5901599999997</v>
      </c>
      <c r="J8" s="8">
        <v>414</v>
      </c>
      <c r="K8" s="8">
        <v>12</v>
      </c>
      <c r="L8" s="8">
        <f t="shared" si="3"/>
        <v>426</v>
      </c>
      <c r="M8" s="8">
        <v>360</v>
      </c>
      <c r="N8" s="8">
        <f t="shared" ref="N8:N35" si="4">L8-M8</f>
        <v>66</v>
      </c>
      <c r="O8" s="8"/>
      <c r="Q8" s="11"/>
    </row>
    <row r="9" spans="1:17" ht="21" customHeight="1">
      <c r="A9" s="5">
        <v>4</v>
      </c>
      <c r="B9" s="18" t="s">
        <v>22</v>
      </c>
      <c r="C9" s="7">
        <v>3003.21893</v>
      </c>
      <c r="D9" s="7">
        <v>2152.9499999999998</v>
      </c>
      <c r="E9" s="8">
        <v>0</v>
      </c>
      <c r="F9" s="7">
        <f t="shared" si="0"/>
        <v>5156.1689299999998</v>
      </c>
      <c r="G9" s="8">
        <v>712.15</v>
      </c>
      <c r="H9" s="7">
        <f>(G9/F9)*100</f>
        <v>13.811611094751312</v>
      </c>
      <c r="I9" s="7">
        <f t="shared" si="2"/>
        <v>4444.0189300000002</v>
      </c>
      <c r="J9" s="8">
        <v>1914</v>
      </c>
      <c r="K9" s="8">
        <v>0</v>
      </c>
      <c r="L9" s="8">
        <f t="shared" si="3"/>
        <v>1914</v>
      </c>
      <c r="M9" s="8">
        <v>421</v>
      </c>
      <c r="N9" s="8">
        <f t="shared" si="4"/>
        <v>1493</v>
      </c>
      <c r="O9" s="6"/>
      <c r="Q9" s="11"/>
    </row>
    <row r="10" spans="1:17" ht="21" customHeight="1">
      <c r="A10" s="5">
        <v>5</v>
      </c>
      <c r="B10" s="18" t="s">
        <v>23</v>
      </c>
      <c r="C10" s="7">
        <v>3170.6619900000001</v>
      </c>
      <c r="D10" s="7">
        <v>2694.82</v>
      </c>
      <c r="E10" s="8">
        <v>7.9</v>
      </c>
      <c r="F10" s="7">
        <f t="shared" si="0"/>
        <v>5873.3819899999999</v>
      </c>
      <c r="G10" s="8">
        <v>2158.5300000000002</v>
      </c>
      <c r="H10" s="7">
        <f t="shared" si="1"/>
        <v>36.751057630426658</v>
      </c>
      <c r="I10" s="7">
        <f t="shared" si="2"/>
        <v>3714.8519899999997</v>
      </c>
      <c r="J10" s="8">
        <v>0</v>
      </c>
      <c r="K10" s="8">
        <v>2365</v>
      </c>
      <c r="L10" s="8">
        <f t="shared" si="3"/>
        <v>2365</v>
      </c>
      <c r="M10" s="8">
        <v>1650</v>
      </c>
      <c r="N10" s="8">
        <f t="shared" si="4"/>
        <v>715</v>
      </c>
      <c r="O10" s="8" t="s">
        <v>24</v>
      </c>
      <c r="Q10" s="11"/>
    </row>
    <row r="11" spans="1:17" ht="21" customHeight="1">
      <c r="A11" s="5">
        <v>6</v>
      </c>
      <c r="B11" s="18" t="s">
        <v>25</v>
      </c>
      <c r="C11" s="7">
        <v>556.37242000000003</v>
      </c>
      <c r="D11" s="7">
        <v>670.07</v>
      </c>
      <c r="E11" s="8">
        <v>0</v>
      </c>
      <c r="F11" s="7">
        <f t="shared" si="0"/>
        <v>1226.4424200000001</v>
      </c>
      <c r="G11" s="8">
        <v>369.3</v>
      </c>
      <c r="H11" s="7">
        <f t="shared" si="1"/>
        <v>30.111482934518847</v>
      </c>
      <c r="I11" s="7">
        <f t="shared" si="2"/>
        <v>857.14242000000013</v>
      </c>
      <c r="J11" s="8">
        <v>0</v>
      </c>
      <c r="K11" s="8">
        <v>0</v>
      </c>
      <c r="L11" s="8">
        <f t="shared" si="3"/>
        <v>0</v>
      </c>
      <c r="M11" s="8">
        <v>0</v>
      </c>
      <c r="N11" s="8">
        <f t="shared" si="4"/>
        <v>0</v>
      </c>
      <c r="O11" s="8" t="s">
        <v>24</v>
      </c>
      <c r="Q11" s="11"/>
    </row>
    <row r="12" spans="1:17" ht="21" customHeight="1">
      <c r="A12" s="5">
        <v>7</v>
      </c>
      <c r="B12" s="18" t="s">
        <v>26</v>
      </c>
      <c r="C12" s="7">
        <v>4669.0362800000003</v>
      </c>
      <c r="D12" s="8">
        <v>3398.22</v>
      </c>
      <c r="E12" s="10">
        <v>0</v>
      </c>
      <c r="F12" s="7">
        <f t="shared" si="0"/>
        <v>8067.2562799999996</v>
      </c>
      <c r="G12" s="8">
        <v>1150.03</v>
      </c>
      <c r="H12" s="7">
        <f t="shared" si="1"/>
        <v>14.25552827484985</v>
      </c>
      <c r="I12" s="7">
        <f t="shared" si="2"/>
        <v>6917.2262799999999</v>
      </c>
      <c r="J12" s="8">
        <v>149</v>
      </c>
      <c r="K12" s="8">
        <v>619</v>
      </c>
      <c r="L12" s="8">
        <f t="shared" si="3"/>
        <v>768</v>
      </c>
      <c r="M12" s="8">
        <v>139</v>
      </c>
      <c r="N12" s="8">
        <f t="shared" si="4"/>
        <v>629</v>
      </c>
      <c r="O12" s="8" t="s">
        <v>24</v>
      </c>
      <c r="Q12" s="11"/>
    </row>
    <row r="13" spans="1:17" ht="21" customHeight="1">
      <c r="A13" s="5">
        <v>8</v>
      </c>
      <c r="B13" s="18" t="s">
        <v>27</v>
      </c>
      <c r="C13" s="7">
        <v>753.32988</v>
      </c>
      <c r="D13" s="7">
        <v>557.25</v>
      </c>
      <c r="E13" s="8">
        <v>0</v>
      </c>
      <c r="F13" s="7">
        <f t="shared" si="0"/>
        <v>1310.57988</v>
      </c>
      <c r="G13" s="8">
        <v>266.47000000000003</v>
      </c>
      <c r="H13" s="7">
        <f t="shared" si="1"/>
        <v>20.332221184411896</v>
      </c>
      <c r="I13" s="7">
        <f t="shared" si="2"/>
        <v>1044.10988</v>
      </c>
      <c r="J13" s="8">
        <v>300</v>
      </c>
      <c r="K13" s="8">
        <v>1759</v>
      </c>
      <c r="L13" s="8">
        <f t="shared" si="3"/>
        <v>2059</v>
      </c>
      <c r="M13" s="8">
        <v>1631</v>
      </c>
      <c r="N13" s="8">
        <f>L13-M13</f>
        <v>428</v>
      </c>
      <c r="O13" s="8" t="s">
        <v>24</v>
      </c>
      <c r="Q13" s="11"/>
    </row>
    <row r="14" spans="1:17" ht="21" customHeight="1">
      <c r="A14" s="5">
        <v>9</v>
      </c>
      <c r="B14" s="18" t="s">
        <v>28</v>
      </c>
      <c r="C14" s="7">
        <v>2283.6740600000003</v>
      </c>
      <c r="D14" s="7">
        <v>1931.58</v>
      </c>
      <c r="E14" s="8">
        <v>0</v>
      </c>
      <c r="F14" s="7">
        <f t="shared" si="0"/>
        <v>4215.2540600000002</v>
      </c>
      <c r="G14" s="8">
        <v>1217.58</v>
      </c>
      <c r="H14" s="7">
        <f>(G14/F14)*100</f>
        <v>28.885091685315878</v>
      </c>
      <c r="I14" s="7">
        <f t="shared" si="2"/>
        <v>2997.6740600000003</v>
      </c>
      <c r="J14" s="8">
        <v>679</v>
      </c>
      <c r="K14" s="8">
        <v>399</v>
      </c>
      <c r="L14" s="8">
        <f t="shared" si="3"/>
        <v>1078</v>
      </c>
      <c r="M14" s="8">
        <v>740</v>
      </c>
      <c r="N14" s="8">
        <f t="shared" si="4"/>
        <v>338</v>
      </c>
      <c r="O14" s="8" t="s">
        <v>24</v>
      </c>
      <c r="Q14" s="11"/>
    </row>
    <row r="15" spans="1:17" ht="21" customHeight="1">
      <c r="A15" s="5">
        <v>10</v>
      </c>
      <c r="B15" s="18" t="s">
        <v>29</v>
      </c>
      <c r="C15" s="7">
        <v>1595.0292199999999</v>
      </c>
      <c r="D15" s="7">
        <v>1334.16</v>
      </c>
      <c r="E15" s="8">
        <v>0</v>
      </c>
      <c r="F15" s="7">
        <f t="shared" si="0"/>
        <v>2929.1892200000002</v>
      </c>
      <c r="G15" s="8">
        <v>880.8</v>
      </c>
      <c r="H15" s="7">
        <f t="shared" si="1"/>
        <v>30.06975425097324</v>
      </c>
      <c r="I15" s="7">
        <f t="shared" si="2"/>
        <v>2048.38922</v>
      </c>
      <c r="J15" s="8">
        <v>270</v>
      </c>
      <c r="K15" s="8">
        <v>214</v>
      </c>
      <c r="L15" s="8">
        <f t="shared" si="3"/>
        <v>484</v>
      </c>
      <c r="M15" s="8">
        <v>195</v>
      </c>
      <c r="N15" s="8">
        <f t="shared" si="4"/>
        <v>289</v>
      </c>
      <c r="O15" s="8" t="s">
        <v>24</v>
      </c>
      <c r="Q15" s="11"/>
    </row>
    <row r="16" spans="1:17" ht="21" customHeight="1">
      <c r="A16" s="5">
        <v>11</v>
      </c>
      <c r="B16" s="18" t="s">
        <v>30</v>
      </c>
      <c r="C16" s="7">
        <v>7094.2765100000006</v>
      </c>
      <c r="D16" s="7">
        <v>4937.17</v>
      </c>
      <c r="E16" s="8">
        <v>0</v>
      </c>
      <c r="F16" s="7">
        <f t="shared" si="0"/>
        <v>12031.446510000002</v>
      </c>
      <c r="G16" s="8">
        <v>1732.87</v>
      </c>
      <c r="H16" s="7">
        <f t="shared" si="1"/>
        <v>14.40284007878617</v>
      </c>
      <c r="I16" s="7">
        <f t="shared" si="2"/>
        <v>10298.576510000003</v>
      </c>
      <c r="J16" s="8">
        <v>0</v>
      </c>
      <c r="K16" s="8">
        <v>35</v>
      </c>
      <c r="L16" s="8">
        <f t="shared" si="3"/>
        <v>35</v>
      </c>
      <c r="M16" s="8">
        <v>1</v>
      </c>
      <c r="N16" s="8">
        <f t="shared" si="4"/>
        <v>34</v>
      </c>
      <c r="O16" s="8"/>
      <c r="Q16" s="11"/>
    </row>
    <row r="17" spans="1:17" ht="21" customHeight="1">
      <c r="A17" s="5">
        <v>12</v>
      </c>
      <c r="B17" s="18" t="s">
        <v>31</v>
      </c>
      <c r="C17" s="7">
        <v>2671.8113199999998</v>
      </c>
      <c r="D17" s="7">
        <v>1885.44</v>
      </c>
      <c r="E17" s="8">
        <v>0</v>
      </c>
      <c r="F17" s="7">
        <f t="shared" si="0"/>
        <v>4557.2513199999994</v>
      </c>
      <c r="G17" s="8">
        <v>413.01</v>
      </c>
      <c r="H17" s="7">
        <f t="shared" si="1"/>
        <v>9.0626996625676561</v>
      </c>
      <c r="I17" s="7">
        <f t="shared" si="2"/>
        <v>4144.2413199999992</v>
      </c>
      <c r="J17" s="8">
        <v>0</v>
      </c>
      <c r="K17" s="8">
        <v>407</v>
      </c>
      <c r="L17" s="8">
        <f t="shared" si="3"/>
        <v>407</v>
      </c>
      <c r="M17" s="8">
        <v>239</v>
      </c>
      <c r="N17" s="8">
        <f t="shared" si="4"/>
        <v>168</v>
      </c>
      <c r="O17" s="8" t="s">
        <v>24</v>
      </c>
      <c r="Q17" s="11"/>
    </row>
    <row r="18" spans="1:17" ht="21" customHeight="1">
      <c r="A18" s="5">
        <v>13</v>
      </c>
      <c r="B18" s="18" t="s">
        <v>32</v>
      </c>
      <c r="C18" s="7">
        <v>4023.7190700000001</v>
      </c>
      <c r="D18" s="7">
        <v>2918.74</v>
      </c>
      <c r="E18" s="8">
        <v>0</v>
      </c>
      <c r="F18" s="7">
        <f>C18+D18+E18</f>
        <v>6942.4590699999999</v>
      </c>
      <c r="G18" s="8">
        <v>1970.48</v>
      </c>
      <c r="H18" s="7">
        <f t="shared" si="1"/>
        <v>28.383026534717477</v>
      </c>
      <c r="I18" s="7">
        <v>2877.31</v>
      </c>
      <c r="J18" s="8">
        <v>188</v>
      </c>
      <c r="K18" s="8">
        <v>470</v>
      </c>
      <c r="L18" s="8">
        <f t="shared" si="3"/>
        <v>658</v>
      </c>
      <c r="M18" s="8">
        <v>302</v>
      </c>
      <c r="N18" s="8">
        <f t="shared" si="4"/>
        <v>356</v>
      </c>
      <c r="O18" s="8" t="s">
        <v>24</v>
      </c>
      <c r="Q18" s="11"/>
    </row>
    <row r="19" spans="1:17" ht="21" customHeight="1">
      <c r="A19" s="5">
        <v>14</v>
      </c>
      <c r="B19" s="18" t="s">
        <v>33</v>
      </c>
      <c r="C19" s="7">
        <v>1015.9446700000001</v>
      </c>
      <c r="D19" s="7">
        <v>714.51</v>
      </c>
      <c r="E19" s="8">
        <v>0</v>
      </c>
      <c r="F19" s="7">
        <f t="shared" si="0"/>
        <v>1730.4546700000001</v>
      </c>
      <c r="G19" s="8">
        <v>323.74</v>
      </c>
      <c r="H19" s="7">
        <f t="shared" si="1"/>
        <v>18.708377954794965</v>
      </c>
      <c r="I19" s="7">
        <f t="shared" si="2"/>
        <v>1406.7146700000001</v>
      </c>
      <c r="J19" s="8">
        <v>44</v>
      </c>
      <c r="K19" s="8">
        <v>246</v>
      </c>
      <c r="L19" s="8">
        <f t="shared" si="3"/>
        <v>290</v>
      </c>
      <c r="M19" s="8">
        <v>98</v>
      </c>
      <c r="N19" s="8">
        <f t="shared" si="4"/>
        <v>192</v>
      </c>
      <c r="O19" s="8" t="s">
        <v>24</v>
      </c>
      <c r="Q19" s="11"/>
    </row>
    <row r="20" spans="1:17" ht="21" customHeight="1">
      <c r="A20" s="5">
        <v>15</v>
      </c>
      <c r="B20" s="18" t="s">
        <v>34</v>
      </c>
      <c r="C20" s="7">
        <v>3943.8935700000002</v>
      </c>
      <c r="D20" s="7">
        <v>2727.98</v>
      </c>
      <c r="E20" s="8">
        <v>0</v>
      </c>
      <c r="F20" s="7">
        <f t="shared" si="0"/>
        <v>6671.8735699999997</v>
      </c>
      <c r="G20" s="8">
        <v>0</v>
      </c>
      <c r="H20" s="7">
        <f t="shared" si="1"/>
        <v>0</v>
      </c>
      <c r="I20" s="7">
        <f t="shared" si="2"/>
        <v>6671.8735699999997</v>
      </c>
      <c r="J20" s="8">
        <v>0</v>
      </c>
      <c r="K20" s="8">
        <v>0</v>
      </c>
      <c r="L20" s="8">
        <f t="shared" si="3"/>
        <v>0</v>
      </c>
      <c r="M20" s="8">
        <v>0</v>
      </c>
      <c r="N20" s="8">
        <f t="shared" si="4"/>
        <v>0</v>
      </c>
      <c r="O20" s="8" t="s">
        <v>24</v>
      </c>
      <c r="Q20" s="11"/>
    </row>
    <row r="21" spans="1:17" ht="21" customHeight="1">
      <c r="A21" s="5">
        <v>16</v>
      </c>
      <c r="B21" s="18" t="s">
        <v>35</v>
      </c>
      <c r="C21" s="7">
        <v>2294.97028</v>
      </c>
      <c r="D21" s="7">
        <v>1643.04</v>
      </c>
      <c r="E21" s="8">
        <v>0</v>
      </c>
      <c r="F21" s="7">
        <f t="shared" si="0"/>
        <v>3938.01028</v>
      </c>
      <c r="G21" s="8">
        <v>355.73</v>
      </c>
      <c r="H21" s="7">
        <f t="shared" si="1"/>
        <v>9.03324203612795</v>
      </c>
      <c r="I21" s="7">
        <f t="shared" si="2"/>
        <v>3582.2802799999999</v>
      </c>
      <c r="J21" s="8">
        <v>23</v>
      </c>
      <c r="K21" s="8">
        <v>1344</v>
      </c>
      <c r="L21" s="8">
        <f t="shared" si="3"/>
        <v>1367</v>
      </c>
      <c r="M21" s="8">
        <v>139</v>
      </c>
      <c r="N21" s="8">
        <f t="shared" si="4"/>
        <v>1228</v>
      </c>
      <c r="O21" s="8"/>
      <c r="Q21" s="11"/>
    </row>
    <row r="22" spans="1:17" ht="21" customHeight="1">
      <c r="A22" s="5">
        <v>17</v>
      </c>
      <c r="B22" s="18" t="s">
        <v>36</v>
      </c>
      <c r="C22" s="7">
        <v>3070.3942499999998</v>
      </c>
      <c r="D22" s="7">
        <v>2339.27</v>
      </c>
      <c r="E22" s="8">
        <v>0</v>
      </c>
      <c r="F22" s="7">
        <f t="shared" si="0"/>
        <v>5409.6642499999998</v>
      </c>
      <c r="G22" s="8">
        <v>590.01</v>
      </c>
      <c r="H22" s="7">
        <f t="shared" si="1"/>
        <v>10.906591846249977</v>
      </c>
      <c r="I22" s="7">
        <f t="shared" si="2"/>
        <v>4819.6542499999996</v>
      </c>
      <c r="J22" s="8">
        <v>29</v>
      </c>
      <c r="K22" s="8">
        <v>1031</v>
      </c>
      <c r="L22" s="8">
        <f t="shared" si="3"/>
        <v>1060</v>
      </c>
      <c r="M22" s="8">
        <v>440</v>
      </c>
      <c r="N22" s="8">
        <f t="shared" si="4"/>
        <v>620</v>
      </c>
      <c r="O22" s="8" t="s">
        <v>24</v>
      </c>
      <c r="Q22" s="11"/>
    </row>
    <row r="23" spans="1:17" ht="21" customHeight="1">
      <c r="A23" s="5">
        <v>18</v>
      </c>
      <c r="B23" s="18" t="s">
        <v>37</v>
      </c>
      <c r="C23" s="7">
        <v>3038.9367300000004</v>
      </c>
      <c r="D23" s="7">
        <v>3236.17</v>
      </c>
      <c r="E23" s="8">
        <v>0</v>
      </c>
      <c r="F23" s="7">
        <f t="shared" si="0"/>
        <v>6275.1067300000004</v>
      </c>
      <c r="G23" s="8">
        <v>1683.31</v>
      </c>
      <c r="H23" s="7">
        <f t="shared" si="1"/>
        <v>26.825201106977826</v>
      </c>
      <c r="I23" s="7">
        <f t="shared" si="2"/>
        <v>4591.79673</v>
      </c>
      <c r="J23" s="8">
        <v>835</v>
      </c>
      <c r="K23" s="8">
        <v>0</v>
      </c>
      <c r="L23" s="8">
        <f t="shared" si="3"/>
        <v>835</v>
      </c>
      <c r="M23" s="8">
        <v>513</v>
      </c>
      <c r="N23" s="8">
        <f t="shared" si="4"/>
        <v>322</v>
      </c>
      <c r="O23" s="8" t="s">
        <v>24</v>
      </c>
      <c r="Q23" s="11"/>
    </row>
    <row r="24" spans="1:17" ht="21" customHeight="1">
      <c r="A24" s="5">
        <v>19</v>
      </c>
      <c r="B24" s="18" t="s">
        <v>38</v>
      </c>
      <c r="C24" s="7">
        <v>815.84257000000002</v>
      </c>
      <c r="D24" s="7">
        <v>1917.91</v>
      </c>
      <c r="E24" s="8">
        <v>0</v>
      </c>
      <c r="F24" s="7">
        <f t="shared" si="0"/>
        <v>2733.7525700000001</v>
      </c>
      <c r="G24" s="8">
        <v>483.98</v>
      </c>
      <c r="H24" s="7">
        <f>(G24/F24)*100</f>
        <v>17.703869959233362</v>
      </c>
      <c r="I24" s="7">
        <f t="shared" si="2"/>
        <v>2249.7725700000001</v>
      </c>
      <c r="J24" s="8">
        <v>318</v>
      </c>
      <c r="K24" s="8">
        <v>594</v>
      </c>
      <c r="L24" s="8">
        <f t="shared" si="3"/>
        <v>912</v>
      </c>
      <c r="M24" s="8">
        <v>463</v>
      </c>
      <c r="N24" s="8">
        <f t="shared" si="4"/>
        <v>449</v>
      </c>
      <c r="O24" s="8" t="s">
        <v>24</v>
      </c>
      <c r="Q24" s="11"/>
    </row>
    <row r="25" spans="1:17" ht="21" customHeight="1">
      <c r="A25" s="5">
        <v>20</v>
      </c>
      <c r="B25" s="18" t="s">
        <v>39</v>
      </c>
      <c r="C25" s="7">
        <v>3774.4285799999998</v>
      </c>
      <c r="D25" s="7">
        <v>2611.23</v>
      </c>
      <c r="E25" s="8">
        <v>0</v>
      </c>
      <c r="F25" s="7">
        <f t="shared" si="0"/>
        <v>6385.6585799999993</v>
      </c>
      <c r="G25" s="8">
        <v>1313.79</v>
      </c>
      <c r="H25" s="7">
        <f t="shared" si="1"/>
        <v>20.574072095160467</v>
      </c>
      <c r="I25" s="7">
        <f t="shared" si="2"/>
        <v>5071.8685799999994</v>
      </c>
      <c r="J25" s="8">
        <v>678</v>
      </c>
      <c r="K25" s="8">
        <v>0</v>
      </c>
      <c r="L25" s="8">
        <f t="shared" si="3"/>
        <v>678</v>
      </c>
      <c r="M25" s="8">
        <v>0</v>
      </c>
      <c r="N25" s="8">
        <f t="shared" si="4"/>
        <v>678</v>
      </c>
      <c r="O25" s="8"/>
      <c r="Q25" s="11"/>
    </row>
    <row r="26" spans="1:17" ht="21" customHeight="1">
      <c r="A26" s="5">
        <v>21</v>
      </c>
      <c r="B26" s="18" t="s">
        <v>40</v>
      </c>
      <c r="C26" s="7">
        <v>1709.2964300000001</v>
      </c>
      <c r="D26" s="7">
        <v>1254.33</v>
      </c>
      <c r="E26" s="8">
        <v>0</v>
      </c>
      <c r="F26" s="7">
        <f t="shared" si="0"/>
        <v>2963.6264300000003</v>
      </c>
      <c r="G26" s="8">
        <v>279.39999999999998</v>
      </c>
      <c r="H26" s="7">
        <f t="shared" si="1"/>
        <v>9.4276389619051937</v>
      </c>
      <c r="I26" s="7">
        <f t="shared" si="2"/>
        <v>2684.2264300000002</v>
      </c>
      <c r="J26" s="8">
        <v>563</v>
      </c>
      <c r="K26" s="8">
        <v>371</v>
      </c>
      <c r="L26" s="8">
        <f t="shared" si="3"/>
        <v>934</v>
      </c>
      <c r="M26" s="8">
        <v>386</v>
      </c>
      <c r="N26" s="8">
        <f t="shared" si="4"/>
        <v>548</v>
      </c>
      <c r="O26" s="8"/>
      <c r="Q26" s="11"/>
    </row>
    <row r="27" spans="1:17" ht="21" customHeight="1">
      <c r="A27" s="5">
        <v>22</v>
      </c>
      <c r="B27" s="18" t="s">
        <v>41</v>
      </c>
      <c r="C27" s="7">
        <v>6805.5331699999997</v>
      </c>
      <c r="D27" s="7">
        <v>4711.7</v>
      </c>
      <c r="E27" s="8">
        <v>0</v>
      </c>
      <c r="F27" s="7">
        <f t="shared" si="0"/>
        <v>11517.23317</v>
      </c>
      <c r="G27" s="8">
        <v>1203.04</v>
      </c>
      <c r="H27" s="7">
        <f>(G27/F27)*100</f>
        <v>10.445564331663174</v>
      </c>
      <c r="I27" s="7">
        <f t="shared" si="2"/>
        <v>10314.193169999999</v>
      </c>
      <c r="J27" s="8">
        <v>382</v>
      </c>
      <c r="K27" s="8">
        <v>423</v>
      </c>
      <c r="L27" s="8">
        <f t="shared" si="3"/>
        <v>805</v>
      </c>
      <c r="M27" s="8">
        <v>178</v>
      </c>
      <c r="N27" s="8">
        <f t="shared" si="4"/>
        <v>627</v>
      </c>
      <c r="O27" s="8" t="s">
        <v>24</v>
      </c>
      <c r="Q27" s="11"/>
    </row>
    <row r="28" spans="1:17" ht="21" customHeight="1">
      <c r="A28" s="5">
        <v>23</v>
      </c>
      <c r="B28" s="18" t="s">
        <v>42</v>
      </c>
      <c r="C28" s="7">
        <v>2803.82908</v>
      </c>
      <c r="D28" s="7">
        <v>2221.4899999999998</v>
      </c>
      <c r="E28" s="8">
        <v>0</v>
      </c>
      <c r="F28" s="7">
        <f t="shared" si="0"/>
        <v>5025.3190799999993</v>
      </c>
      <c r="G28" s="8">
        <v>781.2</v>
      </c>
      <c r="H28" s="7">
        <f t="shared" si="1"/>
        <v>15.545281554539619</v>
      </c>
      <c r="I28" s="7">
        <f t="shared" si="2"/>
        <v>4244.1190799999995</v>
      </c>
      <c r="J28" s="8">
        <v>459</v>
      </c>
      <c r="K28" s="8">
        <v>891</v>
      </c>
      <c r="L28" s="8">
        <f t="shared" si="3"/>
        <v>1350</v>
      </c>
      <c r="M28" s="8">
        <v>365</v>
      </c>
      <c r="N28" s="8">
        <f t="shared" si="4"/>
        <v>985</v>
      </c>
      <c r="O28" s="8" t="s">
        <v>24</v>
      </c>
      <c r="Q28" s="11"/>
    </row>
    <row r="29" spans="1:17" ht="21" customHeight="1">
      <c r="A29" s="5">
        <v>24</v>
      </c>
      <c r="B29" s="18" t="s">
        <v>43</v>
      </c>
      <c r="C29" s="7">
        <v>2274.9985499999998</v>
      </c>
      <c r="D29" s="7">
        <v>1691.42</v>
      </c>
      <c r="E29" s="8">
        <v>0</v>
      </c>
      <c r="F29" s="7">
        <f t="shared" si="0"/>
        <v>3966.4185499999999</v>
      </c>
      <c r="G29" s="8">
        <v>42.21</v>
      </c>
      <c r="H29" s="7">
        <f t="shared" si="1"/>
        <v>1.0641842122284346</v>
      </c>
      <c r="I29" s="7">
        <f t="shared" si="2"/>
        <v>3924.2085499999998</v>
      </c>
      <c r="J29" s="8">
        <v>0</v>
      </c>
      <c r="K29" s="8">
        <v>63</v>
      </c>
      <c r="L29" s="8">
        <f t="shared" si="3"/>
        <v>63</v>
      </c>
      <c r="M29" s="8">
        <v>63</v>
      </c>
      <c r="N29" s="8">
        <f t="shared" si="4"/>
        <v>0</v>
      </c>
      <c r="O29" s="8" t="s">
        <v>24</v>
      </c>
      <c r="Q29" s="11"/>
    </row>
    <row r="30" spans="1:17" ht="21" customHeight="1">
      <c r="A30" s="5">
        <v>25</v>
      </c>
      <c r="B30" s="18" t="s">
        <v>44</v>
      </c>
      <c r="C30" s="7">
        <v>1318.79639</v>
      </c>
      <c r="D30" s="7">
        <v>1042.71</v>
      </c>
      <c r="E30" s="8">
        <v>0</v>
      </c>
      <c r="F30" s="7">
        <f>C30+D30+E30</f>
        <v>2361.50639</v>
      </c>
      <c r="G30" s="8">
        <v>574.28</v>
      </c>
      <c r="H30" s="7">
        <f t="shared" si="1"/>
        <v>24.318375865161219</v>
      </c>
      <c r="I30" s="7">
        <f t="shared" si="2"/>
        <v>1787.22639</v>
      </c>
      <c r="J30" s="8">
        <v>110</v>
      </c>
      <c r="K30" s="8">
        <v>42</v>
      </c>
      <c r="L30" s="8">
        <f t="shared" si="3"/>
        <v>152</v>
      </c>
      <c r="M30" s="8">
        <v>45</v>
      </c>
      <c r="N30" s="8">
        <f t="shared" si="4"/>
        <v>107</v>
      </c>
      <c r="O30" s="8" t="s">
        <v>24</v>
      </c>
      <c r="Q30" s="11"/>
    </row>
    <row r="31" spans="1:17" ht="21.75" customHeight="1">
      <c r="A31" s="5">
        <v>26</v>
      </c>
      <c r="B31" s="18" t="s">
        <v>45</v>
      </c>
      <c r="C31" s="7">
        <v>3170.0054700000001</v>
      </c>
      <c r="D31" s="7">
        <v>2424.7399999999998</v>
      </c>
      <c r="E31" s="8">
        <v>0</v>
      </c>
      <c r="F31" s="7">
        <f>C31+D31+E31</f>
        <v>5594.7454699999998</v>
      </c>
      <c r="G31" s="8">
        <v>1143.83</v>
      </c>
      <c r="H31" s="7">
        <f t="shared" si="1"/>
        <v>20.44471917683147</v>
      </c>
      <c r="I31" s="7">
        <f t="shared" si="2"/>
        <v>4450.9154699999999</v>
      </c>
      <c r="J31" s="8">
        <v>188</v>
      </c>
      <c r="K31" s="8">
        <v>1651</v>
      </c>
      <c r="L31" s="8">
        <f t="shared" si="3"/>
        <v>1839</v>
      </c>
      <c r="M31" s="8">
        <v>780</v>
      </c>
      <c r="N31" s="8">
        <f t="shared" si="4"/>
        <v>1059</v>
      </c>
      <c r="O31" s="8" t="s">
        <v>24</v>
      </c>
      <c r="Q31" s="11"/>
    </row>
    <row r="32" spans="1:17" ht="21.75" customHeight="1">
      <c r="A32" s="5">
        <v>27</v>
      </c>
      <c r="B32" s="18" t="s">
        <v>46</v>
      </c>
      <c r="C32" s="7">
        <v>2542.7199999999998</v>
      </c>
      <c r="D32" s="7">
        <v>1956.88</v>
      </c>
      <c r="E32" s="8">
        <v>13.6</v>
      </c>
      <c r="F32" s="7">
        <f>C32+D32+E32</f>
        <v>4513.2000000000007</v>
      </c>
      <c r="G32" s="8">
        <v>1024.82</v>
      </c>
      <c r="H32" s="7">
        <f t="shared" si="1"/>
        <v>22.707170078879727</v>
      </c>
      <c r="I32" s="7">
        <f t="shared" si="2"/>
        <v>3488.380000000001</v>
      </c>
      <c r="J32" s="8">
        <v>388</v>
      </c>
      <c r="K32" s="8">
        <v>1028</v>
      </c>
      <c r="L32" s="8">
        <f t="shared" si="3"/>
        <v>1416</v>
      </c>
      <c r="M32" s="8">
        <v>680</v>
      </c>
      <c r="N32" s="8">
        <f t="shared" si="4"/>
        <v>736</v>
      </c>
      <c r="O32" s="8"/>
      <c r="Q32" s="11"/>
    </row>
    <row r="33" spans="1:17" ht="21" customHeight="1">
      <c r="A33" s="5">
        <v>28</v>
      </c>
      <c r="B33" s="18" t="s">
        <v>47</v>
      </c>
      <c r="C33" s="7">
        <v>2028.88795</v>
      </c>
      <c r="D33" s="7">
        <v>1403.73</v>
      </c>
      <c r="E33" s="8">
        <v>7.79</v>
      </c>
      <c r="F33" s="7">
        <f t="shared" ref="F33" si="5">C33+D33+E33</f>
        <v>3440.4079499999998</v>
      </c>
      <c r="G33" s="8">
        <v>832.8</v>
      </c>
      <c r="H33" s="7">
        <f t="shared" si="1"/>
        <v>24.206431682033521</v>
      </c>
      <c r="I33" s="7">
        <f t="shared" si="2"/>
        <v>2607.6079499999996</v>
      </c>
      <c r="J33" s="8">
        <v>240</v>
      </c>
      <c r="K33" s="8">
        <v>907</v>
      </c>
      <c r="L33" s="8">
        <f t="shared" si="3"/>
        <v>1147</v>
      </c>
      <c r="M33" s="8">
        <v>492</v>
      </c>
      <c r="N33" s="8">
        <f t="shared" si="4"/>
        <v>655</v>
      </c>
      <c r="O33" s="8" t="s">
        <v>24</v>
      </c>
      <c r="P33" s="11"/>
      <c r="Q33" s="11"/>
    </row>
    <row r="34" spans="1:17" ht="18.75" customHeight="1">
      <c r="A34" s="5">
        <v>29</v>
      </c>
      <c r="B34" s="18" t="s">
        <v>48</v>
      </c>
      <c r="C34" s="7">
        <v>1388.21138</v>
      </c>
      <c r="D34" s="7">
        <v>964.93</v>
      </c>
      <c r="E34" s="8">
        <v>0.45</v>
      </c>
      <c r="F34" s="7">
        <f t="shared" si="0"/>
        <v>2353.5913799999998</v>
      </c>
      <c r="G34" s="8">
        <v>754.75</v>
      </c>
      <c r="H34" s="7">
        <f t="shared" si="1"/>
        <v>32.068013437404758</v>
      </c>
      <c r="I34" s="7">
        <f t="shared" si="2"/>
        <v>1598.8413799999998</v>
      </c>
      <c r="J34" s="8">
        <v>0</v>
      </c>
      <c r="K34" s="8">
        <v>296</v>
      </c>
      <c r="L34" s="8">
        <f t="shared" si="3"/>
        <v>296</v>
      </c>
      <c r="M34" s="8">
        <v>160</v>
      </c>
      <c r="N34" s="8">
        <f t="shared" si="4"/>
        <v>136</v>
      </c>
      <c r="O34" s="8"/>
      <c r="Q34" s="11"/>
    </row>
    <row r="35" spans="1:17" ht="20.25">
      <c r="A35" s="5">
        <v>30</v>
      </c>
      <c r="B35" s="18" t="s">
        <v>49</v>
      </c>
      <c r="C35" s="7">
        <v>2321.53926</v>
      </c>
      <c r="D35" s="7">
        <v>3090.2</v>
      </c>
      <c r="E35" s="8">
        <v>0</v>
      </c>
      <c r="F35" s="7">
        <f t="shared" si="0"/>
        <v>5411.7392600000003</v>
      </c>
      <c r="G35" s="8">
        <v>1364.5</v>
      </c>
      <c r="H35" s="7">
        <f t="shared" si="1"/>
        <v>25.213705510268795</v>
      </c>
      <c r="I35" s="7">
        <f t="shared" si="2"/>
        <v>4047.2392600000003</v>
      </c>
      <c r="J35" s="8">
        <v>788</v>
      </c>
      <c r="K35" s="8">
        <v>0</v>
      </c>
      <c r="L35" s="8">
        <f t="shared" si="3"/>
        <v>788</v>
      </c>
      <c r="M35" s="8">
        <v>402</v>
      </c>
      <c r="N35" s="8">
        <f t="shared" si="4"/>
        <v>386</v>
      </c>
      <c r="O35" s="8" t="s">
        <v>24</v>
      </c>
      <c r="Q35" s="11"/>
    </row>
    <row r="36" spans="1:17" s="15" customFormat="1" ht="23.25" customHeight="1">
      <c r="A36" s="20" t="s">
        <v>50</v>
      </c>
      <c r="B36" s="21"/>
      <c r="C36" s="12">
        <f>SUM(C6:C35)</f>
        <v>82197.25079000002</v>
      </c>
      <c r="D36" s="12">
        <f>SUM(D6:D35)</f>
        <v>66154.36</v>
      </c>
      <c r="E36" s="13">
        <f>SUM(E6:E35)</f>
        <v>34.450000000000003</v>
      </c>
      <c r="F36" s="12">
        <f>SUM(F6:F35)</f>
        <v>148386.06079000002</v>
      </c>
      <c r="G36" s="13">
        <f>SUM(G6:G35)</f>
        <v>26721.84</v>
      </c>
      <c r="H36" s="12">
        <f t="shared" si="1"/>
        <v>18.008322249228971</v>
      </c>
      <c r="I36" s="12">
        <f t="shared" si="2"/>
        <v>121664.22079000002</v>
      </c>
      <c r="J36" s="13">
        <f>SUM(J6:J35)</f>
        <v>9299</v>
      </c>
      <c r="K36" s="13">
        <f>SUM(K6:K35)</f>
        <v>17941</v>
      </c>
      <c r="L36" s="13">
        <f t="shared" si="3"/>
        <v>27240</v>
      </c>
      <c r="M36" s="13">
        <f>SUM(M6:M35)</f>
        <v>12118</v>
      </c>
      <c r="N36" s="13">
        <f>SUM(N6:N35)</f>
        <v>15122</v>
      </c>
      <c r="O36" s="13"/>
      <c r="P36" s="14"/>
      <c r="Q36" s="16"/>
    </row>
    <row r="37" spans="1:17" ht="21" customHeight="1">
      <c r="B37" s="22" t="s">
        <v>51</v>
      </c>
      <c r="C37" s="22"/>
    </row>
    <row r="39" spans="1:17">
      <c r="C39" s="11"/>
      <c r="D39" s="11"/>
      <c r="E39" s="11"/>
      <c r="F39" s="11"/>
    </row>
    <row r="40" spans="1:17">
      <c r="F40" s="11"/>
    </row>
    <row r="41" spans="1:17">
      <c r="I41" s="11"/>
    </row>
  </sheetData>
  <mergeCells count="18">
    <mergeCell ref="H3:H4"/>
    <mergeCell ref="I3:I4"/>
    <mergeCell ref="J3:L3"/>
    <mergeCell ref="A1:O1"/>
    <mergeCell ref="A2:A4"/>
    <mergeCell ref="B2:B4"/>
    <mergeCell ref="C2:I2"/>
    <mergeCell ref="J2:L2"/>
    <mergeCell ref="M2:M4"/>
    <mergeCell ref="N2:N4"/>
    <mergeCell ref="O2:O4"/>
    <mergeCell ref="C3:C4"/>
    <mergeCell ref="D3:D4"/>
    <mergeCell ref="A36:B36"/>
    <mergeCell ref="B37:C37"/>
    <mergeCell ref="E3:E4"/>
    <mergeCell ref="F3:F4"/>
    <mergeCell ref="G3:G4"/>
  </mergeCells>
  <printOptions horizontalCentered="1" verticalCentered="1"/>
  <pageMargins left="0" right="0" top="0" bottom="0" header="0.22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</vt:lpstr>
      <vt:lpstr>September!Print_Area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</dc:creator>
  <cp:lastModifiedBy>jisu</cp:lastModifiedBy>
  <cp:lastPrinted>2016-10-22T06:09:34Z</cp:lastPrinted>
  <dcterms:created xsi:type="dcterms:W3CDTF">2016-10-18T07:54:38Z</dcterms:created>
  <dcterms:modified xsi:type="dcterms:W3CDTF">2016-10-26T11:12:01Z</dcterms:modified>
</cp:coreProperties>
</file>