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9440" windowHeight="7485"/>
  </bookViews>
  <sheets>
    <sheet name="Fin-Sept-16" sheetId="1" r:id="rId1"/>
    <sheet name="Phy-Sep-16" sheetId="2" r:id="rId2"/>
  </sheets>
  <definedNames>
    <definedName name="_xlnm._FilterDatabase" localSheetId="0" hidden="1">'Fin-Sept-16'!#REF!</definedName>
    <definedName name="_xlnm.Print_Area" localSheetId="0">'Fin-Sept-16'!$A$1:$BD$38</definedName>
    <definedName name="_xlnm.Print_Titles" localSheetId="0">'Fin-Sept-16'!$A:$B</definedName>
  </definedNames>
  <calcPr calcId="124519"/>
</workbook>
</file>

<file path=xl/calcChain.xml><?xml version="1.0" encoding="utf-8"?>
<calcChain xmlns="http://schemas.openxmlformats.org/spreadsheetml/2006/main">
  <c r="AC38" i="2"/>
  <c r="Z38"/>
  <c r="AA38" s="1"/>
  <c r="Y38"/>
  <c r="X38"/>
  <c r="W38"/>
  <c r="V38"/>
  <c r="AJ38" s="1"/>
  <c r="S38"/>
  <c r="R38"/>
  <c r="U38" s="1"/>
  <c r="Q38"/>
  <c r="P38"/>
  <c r="AD38" s="1"/>
  <c r="O38"/>
  <c r="N38"/>
  <c r="M38"/>
  <c r="L38"/>
  <c r="K38"/>
  <c r="J38"/>
  <c r="I38"/>
  <c r="H38"/>
  <c r="G38"/>
  <c r="F38"/>
  <c r="E38"/>
  <c r="D38"/>
  <c r="C38"/>
  <c r="AJ37"/>
  <c r="AH37"/>
  <c r="AG37"/>
  <c r="AF37"/>
  <c r="AI37" s="1"/>
  <c r="AE37"/>
  <c r="AD37"/>
  <c r="AB37"/>
  <c r="AA37"/>
  <c r="U37"/>
  <c r="T37"/>
  <c r="AJ36"/>
  <c r="AG36"/>
  <c r="AH36" s="1"/>
  <c r="AF36"/>
  <c r="AE36"/>
  <c r="AD36"/>
  <c r="U36"/>
  <c r="T36"/>
  <c r="AJ35"/>
  <c r="AH35"/>
  <c r="AG35"/>
  <c r="AF35"/>
  <c r="AI35" s="1"/>
  <c r="AE35"/>
  <c r="AD35"/>
  <c r="AB35"/>
  <c r="AA35"/>
  <c r="U35"/>
  <c r="T35"/>
  <c r="AJ34"/>
  <c r="AG34"/>
  <c r="AH34" s="1"/>
  <c r="AF34"/>
  <c r="AE34"/>
  <c r="AD34"/>
  <c r="AB34"/>
  <c r="AA34"/>
  <c r="U34"/>
  <c r="T34"/>
  <c r="AJ33"/>
  <c r="AH33"/>
  <c r="AG33"/>
  <c r="AF33"/>
  <c r="AI33" s="1"/>
  <c r="AE33"/>
  <c r="AD33"/>
  <c r="U33"/>
  <c r="T33"/>
  <c r="AJ32"/>
  <c r="AG32"/>
  <c r="AH32" s="1"/>
  <c r="AF32"/>
  <c r="AE32"/>
  <c r="AD32"/>
  <c r="AB32"/>
  <c r="AA32"/>
  <c r="U32"/>
  <c r="T32"/>
  <c r="AJ31"/>
  <c r="AG31"/>
  <c r="AI31" s="1"/>
  <c r="AF31"/>
  <c r="AE31"/>
  <c r="AD31"/>
  <c r="U31"/>
  <c r="T31"/>
  <c r="AJ30"/>
  <c r="AH30"/>
  <c r="AG30"/>
  <c r="AF30"/>
  <c r="AI30" s="1"/>
  <c r="AE30"/>
  <c r="AD30"/>
  <c r="AB30"/>
  <c r="AA30"/>
  <c r="U30"/>
  <c r="T30"/>
  <c r="AJ29"/>
  <c r="AG29"/>
  <c r="AI29" s="1"/>
  <c r="AF29"/>
  <c r="AE29"/>
  <c r="AD29"/>
  <c r="AB29"/>
  <c r="AA29"/>
  <c r="U29"/>
  <c r="T29"/>
  <c r="AJ28"/>
  <c r="AG28"/>
  <c r="AF28"/>
  <c r="AH28" s="1"/>
  <c r="AE28"/>
  <c r="AD28"/>
  <c r="AB28"/>
  <c r="AA28"/>
  <c r="U28"/>
  <c r="T28"/>
  <c r="AJ27"/>
  <c r="AG27"/>
  <c r="AI27" s="1"/>
  <c r="AF27"/>
  <c r="AE27"/>
  <c r="AD27"/>
  <c r="AB27"/>
  <c r="AA27"/>
  <c r="U27"/>
  <c r="T27"/>
  <c r="AJ26"/>
  <c r="AH26"/>
  <c r="AG26"/>
  <c r="AF26"/>
  <c r="AI26" s="1"/>
  <c r="AE26"/>
  <c r="AD26"/>
  <c r="AJ25"/>
  <c r="AG25"/>
  <c r="AI25" s="1"/>
  <c r="AF25"/>
  <c r="AE25"/>
  <c r="AD25"/>
  <c r="AB25"/>
  <c r="AA25"/>
  <c r="U25"/>
  <c r="AJ24"/>
  <c r="AG24"/>
  <c r="AI24" s="1"/>
  <c r="AF24"/>
  <c r="AE24"/>
  <c r="AD24"/>
  <c r="U24"/>
  <c r="AJ23"/>
  <c r="AG23"/>
  <c r="AI23" s="1"/>
  <c r="AF23"/>
  <c r="AE23"/>
  <c r="AD23"/>
  <c r="AB23"/>
  <c r="AA23"/>
  <c r="U23"/>
  <c r="AJ22"/>
  <c r="AG22"/>
  <c r="AI22" s="1"/>
  <c r="AF22"/>
  <c r="AE22"/>
  <c r="AD22"/>
  <c r="AB22"/>
  <c r="AA22"/>
  <c r="U22"/>
  <c r="AJ21"/>
  <c r="AG21"/>
  <c r="AI21" s="1"/>
  <c r="AF21"/>
  <c r="AE21"/>
  <c r="AD21"/>
  <c r="U21"/>
  <c r="AJ20"/>
  <c r="AG20"/>
  <c r="AI20" s="1"/>
  <c r="AF20"/>
  <c r="AE20"/>
  <c r="AD20"/>
  <c r="U20"/>
  <c r="AJ19"/>
  <c r="AG19"/>
  <c r="AI19" s="1"/>
  <c r="AF19"/>
  <c r="AE19"/>
  <c r="AD19"/>
  <c r="U19"/>
  <c r="AJ18"/>
  <c r="AG18"/>
  <c r="AI18" s="1"/>
  <c r="AF18"/>
  <c r="AE18"/>
  <c r="AD18"/>
  <c r="AB18"/>
  <c r="AA18"/>
  <c r="U18"/>
  <c r="T18"/>
  <c r="AJ17"/>
  <c r="AH17"/>
  <c r="AG17"/>
  <c r="AF17"/>
  <c r="AI17" s="1"/>
  <c r="AE17"/>
  <c r="AD17"/>
  <c r="AB17"/>
  <c r="AA17"/>
  <c r="U17"/>
  <c r="T17"/>
  <c r="AJ16"/>
  <c r="AG16"/>
  <c r="AI16" s="1"/>
  <c r="AF16"/>
  <c r="AE16"/>
  <c r="AD16"/>
  <c r="U16"/>
  <c r="T16"/>
  <c r="AJ15"/>
  <c r="AH15"/>
  <c r="AG15"/>
  <c r="AF15"/>
  <c r="AI15" s="1"/>
  <c r="AE15"/>
  <c r="AD15"/>
  <c r="U15"/>
  <c r="AJ14"/>
  <c r="AH14"/>
  <c r="AG14"/>
  <c r="AF14"/>
  <c r="AI14" s="1"/>
  <c r="AE14"/>
  <c r="AD14"/>
  <c r="U14"/>
  <c r="T14"/>
  <c r="AJ13"/>
  <c r="AG13"/>
  <c r="AI13" s="1"/>
  <c r="AF13"/>
  <c r="AE13"/>
  <c r="AD13"/>
  <c r="U13"/>
  <c r="T13"/>
  <c r="AJ12"/>
  <c r="AH12"/>
  <c r="AG12"/>
  <c r="AF12"/>
  <c r="AI12" s="1"/>
  <c r="AE12"/>
  <c r="AD12"/>
  <c r="U12"/>
  <c r="T12"/>
  <c r="AJ11"/>
  <c r="AG11"/>
  <c r="AI11" s="1"/>
  <c r="AF11"/>
  <c r="AE11"/>
  <c r="AD11"/>
  <c r="U11"/>
  <c r="T11"/>
  <c r="AJ10"/>
  <c r="AH10"/>
  <c r="AG10"/>
  <c r="AF10"/>
  <c r="AI10" s="1"/>
  <c r="AE10"/>
  <c r="AD10"/>
  <c r="U10"/>
  <c r="T10"/>
  <c r="AJ9"/>
  <c r="AG9"/>
  <c r="AI9" s="1"/>
  <c r="AF9"/>
  <c r="AE9"/>
  <c r="AD9"/>
  <c r="AB9"/>
  <c r="AA9"/>
  <c r="U9"/>
  <c r="T9"/>
  <c r="AJ8"/>
  <c r="AH8"/>
  <c r="AG8"/>
  <c r="AG38" s="1"/>
  <c r="AF8"/>
  <c r="AF38" s="1"/>
  <c r="AE8"/>
  <c r="AE38" s="1"/>
  <c r="AD8"/>
  <c r="U8"/>
  <c r="T8"/>
  <c r="AH38" l="1"/>
  <c r="AI8"/>
  <c r="AH9"/>
  <c r="AH11"/>
  <c r="AH13"/>
  <c r="AH16"/>
  <c r="AH18"/>
  <c r="AH19"/>
  <c r="AH20"/>
  <c r="AH21"/>
  <c r="AH22"/>
  <c r="AH23"/>
  <c r="AH24"/>
  <c r="AH25"/>
  <c r="AH27"/>
  <c r="AI28"/>
  <c r="AH29"/>
  <c r="AH31"/>
  <c r="AI32"/>
  <c r="AI34"/>
  <c r="AI36"/>
  <c r="T38"/>
  <c r="AB38"/>
  <c r="AI38" l="1"/>
  <c r="BB38" i="1" l="1"/>
  <c r="AZ38"/>
  <c r="AY38"/>
  <c r="AV38"/>
  <c r="AT38"/>
  <c r="AS38"/>
  <c r="AP38"/>
  <c r="AN38"/>
  <c r="AM38"/>
  <c r="AJ38"/>
  <c r="AH38"/>
  <c r="AG38"/>
  <c r="AD38"/>
  <c r="AB38"/>
  <c r="AA38"/>
  <c r="X38"/>
  <c r="V38"/>
  <c r="U38"/>
  <c r="R38"/>
  <c r="S38" s="1"/>
  <c r="P38"/>
  <c r="O38"/>
  <c r="L38"/>
  <c r="J38"/>
  <c r="I38"/>
  <c r="F38"/>
  <c r="D38"/>
  <c r="C38"/>
  <c r="BH37"/>
  <c r="BI37" s="1"/>
  <c r="BF37"/>
  <c r="BE37"/>
  <c r="BD37"/>
  <c r="BC37"/>
  <c r="BA37"/>
  <c r="AW37"/>
  <c r="AU37"/>
  <c r="AX37" s="1"/>
  <c r="AR37"/>
  <c r="AQ37"/>
  <c r="AO37"/>
  <c r="AL37"/>
  <c r="AK37"/>
  <c r="AI37"/>
  <c r="AE37"/>
  <c r="AC37"/>
  <c r="AF37" s="1"/>
  <c r="Y37"/>
  <c r="W37"/>
  <c r="Z37" s="1"/>
  <c r="S37"/>
  <c r="Q37"/>
  <c r="T37" s="1"/>
  <c r="M37"/>
  <c r="K37"/>
  <c r="N37" s="1"/>
  <c r="G37"/>
  <c r="E37"/>
  <c r="H37" s="1"/>
  <c r="BH36"/>
  <c r="BI36" s="1"/>
  <c r="BF36"/>
  <c r="BE36"/>
  <c r="BC36"/>
  <c r="BA36"/>
  <c r="BD36" s="1"/>
  <c r="AW36"/>
  <c r="AU36"/>
  <c r="AX36" s="1"/>
  <c r="AQ36"/>
  <c r="AO36"/>
  <c r="AR36" s="1"/>
  <c r="AK36"/>
  <c r="AI36"/>
  <c r="AL36" s="1"/>
  <c r="AF36"/>
  <c r="AE36"/>
  <c r="AC36"/>
  <c r="Y36"/>
  <c r="W36"/>
  <c r="Z36" s="1"/>
  <c r="S36"/>
  <c r="Q36"/>
  <c r="T36" s="1"/>
  <c r="M36"/>
  <c r="K36"/>
  <c r="N36" s="1"/>
  <c r="G36"/>
  <c r="E36"/>
  <c r="H36" s="1"/>
  <c r="BH35"/>
  <c r="BF35"/>
  <c r="BE35"/>
  <c r="BC35"/>
  <c r="BA35"/>
  <c r="BD35" s="1"/>
  <c r="AW35"/>
  <c r="AU35"/>
  <c r="AX35" s="1"/>
  <c r="AO35"/>
  <c r="AI35"/>
  <c r="AL35" s="1"/>
  <c r="AE35"/>
  <c r="AC35"/>
  <c r="AF35" s="1"/>
  <c r="Y35"/>
  <c r="W35"/>
  <c r="Z35" s="1"/>
  <c r="S35"/>
  <c r="Q35"/>
  <c r="T35" s="1"/>
  <c r="M35"/>
  <c r="K35"/>
  <c r="N35" s="1"/>
  <c r="H35"/>
  <c r="G35"/>
  <c r="E35"/>
  <c r="BH34"/>
  <c r="BI34" s="1"/>
  <c r="BF34"/>
  <c r="BE34"/>
  <c r="BC34"/>
  <c r="BA34"/>
  <c r="BD34" s="1"/>
  <c r="AW34"/>
  <c r="AU34"/>
  <c r="AX34" s="1"/>
  <c r="AQ34"/>
  <c r="AO34"/>
  <c r="AR34" s="1"/>
  <c r="AK34"/>
  <c r="AI34"/>
  <c r="AL34" s="1"/>
  <c r="AE34"/>
  <c r="AC34"/>
  <c r="AF34" s="1"/>
  <c r="Y34"/>
  <c r="W34"/>
  <c r="Z34" s="1"/>
  <c r="S34"/>
  <c r="Q34"/>
  <c r="T34" s="1"/>
  <c r="M34"/>
  <c r="K34"/>
  <c r="N34" s="1"/>
  <c r="G34"/>
  <c r="E34"/>
  <c r="H34" s="1"/>
  <c r="BI33"/>
  <c r="BG33"/>
  <c r="BJ33" s="1"/>
  <c r="BF33"/>
  <c r="BC33"/>
  <c r="BA33"/>
  <c r="BD33" s="1"/>
  <c r="AW33"/>
  <c r="AU33"/>
  <c r="AX33" s="1"/>
  <c r="AQ33"/>
  <c r="AO33"/>
  <c r="AR33" s="1"/>
  <c r="AK33"/>
  <c r="AI33"/>
  <c r="AL33" s="1"/>
  <c r="AE33"/>
  <c r="AC33"/>
  <c r="AF33" s="1"/>
  <c r="Y33"/>
  <c r="W33"/>
  <c r="Z33" s="1"/>
  <c r="S33"/>
  <c r="Q33"/>
  <c r="T33" s="1"/>
  <c r="M33"/>
  <c r="K33"/>
  <c r="N33" s="1"/>
  <c r="G33"/>
  <c r="E33"/>
  <c r="H33" s="1"/>
  <c r="BI32"/>
  <c r="BH32"/>
  <c r="BF32"/>
  <c r="BE32"/>
  <c r="BG32" s="1"/>
  <c r="BJ32" s="1"/>
  <c r="BC32"/>
  <c r="BA32"/>
  <c r="BD32" s="1"/>
  <c r="AW32"/>
  <c r="AU32"/>
  <c r="AX32" s="1"/>
  <c r="AQ32"/>
  <c r="AO32"/>
  <c r="AR32" s="1"/>
  <c r="AK32"/>
  <c r="AI32"/>
  <c r="AL32" s="1"/>
  <c r="AE32"/>
  <c r="AC32"/>
  <c r="AF32" s="1"/>
  <c r="Y32"/>
  <c r="W32"/>
  <c r="Z32" s="1"/>
  <c r="S32"/>
  <c r="Q32"/>
  <c r="T32" s="1"/>
  <c r="M32"/>
  <c r="K32"/>
  <c r="N32" s="1"/>
  <c r="G32"/>
  <c r="E32"/>
  <c r="H32" s="1"/>
  <c r="BH31"/>
  <c r="BI31" s="1"/>
  <c r="BF31"/>
  <c r="BE31"/>
  <c r="BC31"/>
  <c r="BA31"/>
  <c r="BD31" s="1"/>
  <c r="AW31"/>
  <c r="AU31"/>
  <c r="AX31" s="1"/>
  <c r="AQ31"/>
  <c r="AO31"/>
  <c r="AR31" s="1"/>
  <c r="AL31"/>
  <c r="AK31"/>
  <c r="AI31"/>
  <c r="AE31"/>
  <c r="AC31"/>
  <c r="AF31" s="1"/>
  <c r="Y31"/>
  <c r="W31"/>
  <c r="Z31" s="1"/>
  <c r="S31"/>
  <c r="Q31"/>
  <c r="T31" s="1"/>
  <c r="M31"/>
  <c r="K31"/>
  <c r="N31" s="1"/>
  <c r="H31"/>
  <c r="G31"/>
  <c r="E31"/>
  <c r="BH30"/>
  <c r="BF30"/>
  <c r="BE30"/>
  <c r="BC30"/>
  <c r="BA30"/>
  <c r="BD30" s="1"/>
  <c r="AW30"/>
  <c r="AU30"/>
  <c r="AX30" s="1"/>
  <c r="AQ30"/>
  <c r="AO30"/>
  <c r="AR30" s="1"/>
  <c r="AI30"/>
  <c r="AK30" s="1"/>
  <c r="AE30"/>
  <c r="AC30"/>
  <c r="AF30" s="1"/>
  <c r="Y30"/>
  <c r="W30"/>
  <c r="Z30" s="1"/>
  <c r="S30"/>
  <c r="Q30"/>
  <c r="T30" s="1"/>
  <c r="M30"/>
  <c r="K30"/>
  <c r="N30" s="1"/>
  <c r="G30"/>
  <c r="E30"/>
  <c r="H30" s="1"/>
  <c r="BH29"/>
  <c r="BI29" s="1"/>
  <c r="BF29"/>
  <c r="BE29"/>
  <c r="BG29" s="1"/>
  <c r="BJ29" s="1"/>
  <c r="BC29"/>
  <c r="BA29"/>
  <c r="BD29" s="1"/>
  <c r="AX29"/>
  <c r="AW29"/>
  <c r="AU29"/>
  <c r="AQ29"/>
  <c r="AO29"/>
  <c r="AR29" s="1"/>
  <c r="AK29"/>
  <c r="AI29"/>
  <c r="AL29" s="1"/>
  <c r="AE29"/>
  <c r="AC29"/>
  <c r="AF29" s="1"/>
  <c r="Y29"/>
  <c r="W29"/>
  <c r="Z29" s="1"/>
  <c r="S29"/>
  <c r="Q29"/>
  <c r="T29" s="1"/>
  <c r="M29"/>
  <c r="K29"/>
  <c r="N29" s="1"/>
  <c r="G29"/>
  <c r="E29"/>
  <c r="H29" s="1"/>
  <c r="BH28"/>
  <c r="BF28"/>
  <c r="BE28"/>
  <c r="BA28"/>
  <c r="AW28"/>
  <c r="AU28"/>
  <c r="AX28" s="1"/>
  <c r="AQ28"/>
  <c r="AO28"/>
  <c r="AR28" s="1"/>
  <c r="AK28"/>
  <c r="AI28"/>
  <c r="AL28" s="1"/>
  <c r="AE28"/>
  <c r="AC28"/>
  <c r="AF28" s="1"/>
  <c r="Y28"/>
  <c r="W28"/>
  <c r="Z28" s="1"/>
  <c r="T28"/>
  <c r="S28"/>
  <c r="Q28"/>
  <c r="M28"/>
  <c r="K28"/>
  <c r="N28" s="1"/>
  <c r="G28"/>
  <c r="E28"/>
  <c r="H28" s="1"/>
  <c r="BH27"/>
  <c r="BF27"/>
  <c r="BG27" s="1"/>
  <c r="BE27"/>
  <c r="BA27"/>
  <c r="BC27" s="1"/>
  <c r="AW27"/>
  <c r="AU27"/>
  <c r="AX27" s="1"/>
  <c r="AO27"/>
  <c r="AQ27" s="1"/>
  <c r="AI27"/>
  <c r="AL27" s="1"/>
  <c r="AC27"/>
  <c r="Y27"/>
  <c r="W27"/>
  <c r="Z27" s="1"/>
  <c r="S27"/>
  <c r="Q27"/>
  <c r="T27" s="1"/>
  <c r="K27"/>
  <c r="N27" s="1"/>
  <c r="G27"/>
  <c r="E27"/>
  <c r="H27" s="1"/>
  <c r="BH26"/>
  <c r="BI26" s="1"/>
  <c r="BF26"/>
  <c r="BE26"/>
  <c r="BC26"/>
  <c r="BA26"/>
  <c r="BD26" s="1"/>
  <c r="AW26"/>
  <c r="AU26"/>
  <c r="AX26" s="1"/>
  <c r="AQ26"/>
  <c r="AO26"/>
  <c r="AR26" s="1"/>
  <c r="AK26"/>
  <c r="AI26"/>
  <c r="AL26" s="1"/>
  <c r="AE26"/>
  <c r="AC26"/>
  <c r="AF26" s="1"/>
  <c r="Y26"/>
  <c r="W26"/>
  <c r="Z26" s="1"/>
  <c r="S26"/>
  <c r="Q26"/>
  <c r="T26" s="1"/>
  <c r="M26"/>
  <c r="K26"/>
  <c r="N26" s="1"/>
  <c r="G26"/>
  <c r="E26"/>
  <c r="H26" s="1"/>
  <c r="BH25"/>
  <c r="BF25"/>
  <c r="BE25"/>
  <c r="BC25"/>
  <c r="BA25"/>
  <c r="BD25" s="1"/>
  <c r="AW25"/>
  <c r="AU25"/>
  <c r="AX25" s="1"/>
  <c r="AO25"/>
  <c r="AR25" s="1"/>
  <c r="AK25"/>
  <c r="AI25"/>
  <c r="AL25" s="1"/>
  <c r="AE25"/>
  <c r="AC25"/>
  <c r="AF25" s="1"/>
  <c r="Y25"/>
  <c r="W25"/>
  <c r="Z25" s="1"/>
  <c r="S25"/>
  <c r="Q25"/>
  <c r="T25" s="1"/>
  <c r="M25"/>
  <c r="K25"/>
  <c r="N25" s="1"/>
  <c r="H25"/>
  <c r="G25"/>
  <c r="E25"/>
  <c r="BH24"/>
  <c r="BI24" s="1"/>
  <c r="BF24"/>
  <c r="BE24"/>
  <c r="BC24"/>
  <c r="BA24"/>
  <c r="BD24" s="1"/>
  <c r="AX24"/>
  <c r="AW24"/>
  <c r="AU24"/>
  <c r="AR24"/>
  <c r="AQ24"/>
  <c r="AO24"/>
  <c r="AK24"/>
  <c r="AI24"/>
  <c r="AL24" s="1"/>
  <c r="AE24"/>
  <c r="AC24"/>
  <c r="AF24" s="1"/>
  <c r="Y24"/>
  <c r="W24"/>
  <c r="Z24" s="1"/>
  <c r="S24"/>
  <c r="Q24"/>
  <c r="T24" s="1"/>
  <c r="M24"/>
  <c r="K24"/>
  <c r="N24" s="1"/>
  <c r="G24"/>
  <c r="E24"/>
  <c r="H24" s="1"/>
  <c r="BH23"/>
  <c r="BI23" s="1"/>
  <c r="BF23"/>
  <c r="BE23"/>
  <c r="BC23"/>
  <c r="BA23"/>
  <c r="BD23" s="1"/>
  <c r="AW23"/>
  <c r="AU23"/>
  <c r="AX23" s="1"/>
  <c r="AQ23"/>
  <c r="AO23"/>
  <c r="AR23" s="1"/>
  <c r="AL23"/>
  <c r="AK23"/>
  <c r="AI23"/>
  <c r="AE23"/>
  <c r="AC23"/>
  <c r="AF23" s="1"/>
  <c r="Y23"/>
  <c r="W23"/>
  <c r="Z23" s="1"/>
  <c r="S23"/>
  <c r="Q23"/>
  <c r="T23" s="1"/>
  <c r="M23"/>
  <c r="K23"/>
  <c r="N23" s="1"/>
  <c r="G23"/>
  <c r="E23"/>
  <c r="H23" s="1"/>
  <c r="BH22"/>
  <c r="BF22"/>
  <c r="BE22"/>
  <c r="BC22"/>
  <c r="BA22"/>
  <c r="BD22" s="1"/>
  <c r="AW22"/>
  <c r="AU22"/>
  <c r="AX22" s="1"/>
  <c r="AQ22"/>
  <c r="AO22"/>
  <c r="AR22" s="1"/>
  <c r="AK22"/>
  <c r="AI22"/>
  <c r="AL22" s="1"/>
  <c r="AE22"/>
  <c r="AC22"/>
  <c r="AF22" s="1"/>
  <c r="Y22"/>
  <c r="W22"/>
  <c r="Z22" s="1"/>
  <c r="S22"/>
  <c r="Q22"/>
  <c r="T22" s="1"/>
  <c r="M22"/>
  <c r="K22"/>
  <c r="N22" s="1"/>
  <c r="G22"/>
  <c r="E22"/>
  <c r="H22" s="1"/>
  <c r="BH21"/>
  <c r="BF21"/>
  <c r="BE21"/>
  <c r="BC21"/>
  <c r="BA21"/>
  <c r="BD21" s="1"/>
  <c r="AW21"/>
  <c r="AU21"/>
  <c r="AX21" s="1"/>
  <c r="AO21"/>
  <c r="AI21"/>
  <c r="AC21"/>
  <c r="AF21" s="1"/>
  <c r="W21"/>
  <c r="Y21" s="1"/>
  <c r="S21"/>
  <c r="Q21"/>
  <c r="T21" s="1"/>
  <c r="M21"/>
  <c r="K21"/>
  <c r="N21" s="1"/>
  <c r="G21"/>
  <c r="E21"/>
  <c r="H21" s="1"/>
  <c r="BH20"/>
  <c r="BF20"/>
  <c r="BE20"/>
  <c r="BC20"/>
  <c r="BA20"/>
  <c r="BD20" s="1"/>
  <c r="AW20"/>
  <c r="AU20"/>
  <c r="AX20" s="1"/>
  <c r="AO20"/>
  <c r="AK20"/>
  <c r="AI20"/>
  <c r="AL20" s="1"/>
  <c r="AE20"/>
  <c r="AC20"/>
  <c r="AF20" s="1"/>
  <c r="Y20"/>
  <c r="W20"/>
  <c r="Z20" s="1"/>
  <c r="S20"/>
  <c r="Q20"/>
  <c r="T20" s="1"/>
  <c r="M20"/>
  <c r="K20"/>
  <c r="N20" s="1"/>
  <c r="G20"/>
  <c r="E20"/>
  <c r="H20" s="1"/>
  <c r="BH19"/>
  <c r="BI19" s="1"/>
  <c r="BF19"/>
  <c r="BG19" s="1"/>
  <c r="BJ19" s="1"/>
  <c r="BE19"/>
  <c r="BC19"/>
  <c r="BA19"/>
  <c r="BD19" s="1"/>
  <c r="AX19"/>
  <c r="AW19"/>
  <c r="AU19"/>
  <c r="AR19"/>
  <c r="AQ19"/>
  <c r="AO19"/>
  <c r="AK19"/>
  <c r="AI19"/>
  <c r="AL19" s="1"/>
  <c r="AE19"/>
  <c r="AC19"/>
  <c r="AF19" s="1"/>
  <c r="Y19"/>
  <c r="W19"/>
  <c r="Z19" s="1"/>
  <c r="S19"/>
  <c r="Q19"/>
  <c r="T19" s="1"/>
  <c r="M19"/>
  <c r="K19"/>
  <c r="N19" s="1"/>
  <c r="G19"/>
  <c r="E19"/>
  <c r="H19" s="1"/>
  <c r="BH18"/>
  <c r="BF18"/>
  <c r="BE18"/>
  <c r="BC18"/>
  <c r="BA18"/>
  <c r="BD18" s="1"/>
  <c r="AW18"/>
  <c r="AU18"/>
  <c r="AX18" s="1"/>
  <c r="AO18"/>
  <c r="AQ18" s="1"/>
  <c r="AI18"/>
  <c r="AL18" s="1"/>
  <c r="AC18"/>
  <c r="Y18"/>
  <c r="W18"/>
  <c r="Z18" s="1"/>
  <c r="S18"/>
  <c r="Q18"/>
  <c r="T18" s="1"/>
  <c r="M18"/>
  <c r="K18"/>
  <c r="N18" s="1"/>
  <c r="G18"/>
  <c r="E18"/>
  <c r="H18" s="1"/>
  <c r="BH17"/>
  <c r="BF17"/>
  <c r="BE17"/>
  <c r="BG17" s="1"/>
  <c r="BC17"/>
  <c r="BA17"/>
  <c r="BD17" s="1"/>
  <c r="AW17"/>
  <c r="AU17"/>
  <c r="AX17" s="1"/>
  <c r="AQ17"/>
  <c r="AO17"/>
  <c r="AR17" s="1"/>
  <c r="AK17"/>
  <c r="AI17"/>
  <c r="AL17" s="1"/>
  <c r="AE17"/>
  <c r="AC17"/>
  <c r="AF17" s="1"/>
  <c r="Y17"/>
  <c r="W17"/>
  <c r="Z17" s="1"/>
  <c r="S17"/>
  <c r="Q17"/>
  <c r="T17" s="1"/>
  <c r="K17"/>
  <c r="M17" s="1"/>
  <c r="G17"/>
  <c r="E17"/>
  <c r="H17" s="1"/>
  <c r="BH16"/>
  <c r="BF16"/>
  <c r="BE16"/>
  <c r="BC16"/>
  <c r="BA16"/>
  <c r="BD16" s="1"/>
  <c r="AW16"/>
  <c r="AU16"/>
  <c r="AX16" s="1"/>
  <c r="AO16"/>
  <c r="AQ16" s="1"/>
  <c r="AI16"/>
  <c r="AL16" s="1"/>
  <c r="AC16"/>
  <c r="AE16" s="1"/>
  <c r="Y16"/>
  <c r="W16"/>
  <c r="Z16" s="1"/>
  <c r="S16"/>
  <c r="Q16"/>
  <c r="T16" s="1"/>
  <c r="K16"/>
  <c r="N16" s="1"/>
  <c r="G16"/>
  <c r="E16"/>
  <c r="H16" s="1"/>
  <c r="BH15"/>
  <c r="BI15" s="1"/>
  <c r="BF15"/>
  <c r="BE15"/>
  <c r="BC15"/>
  <c r="BA15"/>
  <c r="BD15" s="1"/>
  <c r="AW15"/>
  <c r="AU15"/>
  <c r="AX15" s="1"/>
  <c r="AQ15"/>
  <c r="AO15"/>
  <c r="AR15" s="1"/>
  <c r="AL15"/>
  <c r="AK15"/>
  <c r="AI15"/>
  <c r="AE15"/>
  <c r="AC15"/>
  <c r="AF15" s="1"/>
  <c r="Y15"/>
  <c r="W15"/>
  <c r="Z15" s="1"/>
  <c r="S15"/>
  <c r="Q15"/>
  <c r="T15" s="1"/>
  <c r="M15"/>
  <c r="K15"/>
  <c r="N15" s="1"/>
  <c r="G15"/>
  <c r="E15"/>
  <c r="H15" s="1"/>
  <c r="BH14"/>
  <c r="BI14" s="1"/>
  <c r="BF14"/>
  <c r="BE14"/>
  <c r="BC14"/>
  <c r="BA14"/>
  <c r="BD14" s="1"/>
  <c r="AW14"/>
  <c r="AU14"/>
  <c r="AX14" s="1"/>
  <c r="AQ14"/>
  <c r="AO14"/>
  <c r="AR14" s="1"/>
  <c r="AK14"/>
  <c r="AI14"/>
  <c r="AL14" s="1"/>
  <c r="AE14"/>
  <c r="AC14"/>
  <c r="AF14" s="1"/>
  <c r="Y14"/>
  <c r="W14"/>
  <c r="Z14" s="1"/>
  <c r="S14"/>
  <c r="Q14"/>
  <c r="T14" s="1"/>
  <c r="M14"/>
  <c r="K14"/>
  <c r="N14" s="1"/>
  <c r="G14"/>
  <c r="E14"/>
  <c r="H14" s="1"/>
  <c r="BH13"/>
  <c r="BI13" s="1"/>
  <c r="BF13"/>
  <c r="BE13"/>
  <c r="BC13"/>
  <c r="BA13"/>
  <c r="BD13" s="1"/>
  <c r="AW13"/>
  <c r="AU13"/>
  <c r="AX13" s="1"/>
  <c r="AQ13"/>
  <c r="AO13"/>
  <c r="AR13" s="1"/>
  <c r="AK13"/>
  <c r="AI13"/>
  <c r="AL13" s="1"/>
  <c r="AE13"/>
  <c r="AC13"/>
  <c r="AF13" s="1"/>
  <c r="Y13"/>
  <c r="W13"/>
  <c r="Z13" s="1"/>
  <c r="S13"/>
  <c r="Q13"/>
  <c r="T13" s="1"/>
  <c r="M13"/>
  <c r="K13"/>
  <c r="N13" s="1"/>
  <c r="G13"/>
  <c r="E13"/>
  <c r="H13" s="1"/>
  <c r="BH12"/>
  <c r="BI12" s="1"/>
  <c r="BF12"/>
  <c r="BE12"/>
  <c r="BD12"/>
  <c r="BC12"/>
  <c r="BA12"/>
  <c r="AW12"/>
  <c r="AU12"/>
  <c r="AX12" s="1"/>
  <c r="AQ12"/>
  <c r="AO12"/>
  <c r="AR12" s="1"/>
  <c r="AK12"/>
  <c r="AI12"/>
  <c r="AL12" s="1"/>
  <c r="AE12"/>
  <c r="AC12"/>
  <c r="AF12" s="1"/>
  <c r="Y12"/>
  <c r="W12"/>
  <c r="Z12" s="1"/>
  <c r="S12"/>
  <c r="Q12"/>
  <c r="T12" s="1"/>
  <c r="M12"/>
  <c r="K12"/>
  <c r="N12" s="1"/>
  <c r="G12"/>
  <c r="E12"/>
  <c r="H12" s="1"/>
  <c r="BH11"/>
  <c r="BI11" s="1"/>
  <c r="BF11"/>
  <c r="BE11"/>
  <c r="BC11"/>
  <c r="BA11"/>
  <c r="BD11" s="1"/>
  <c r="AW11"/>
  <c r="AU11"/>
  <c r="AX11" s="1"/>
  <c r="AQ11"/>
  <c r="AO11"/>
  <c r="AR11" s="1"/>
  <c r="AK11"/>
  <c r="AI11"/>
  <c r="AL11" s="1"/>
  <c r="AE11"/>
  <c r="AC11"/>
  <c r="AF11" s="1"/>
  <c r="Y11"/>
  <c r="W11"/>
  <c r="Z11" s="1"/>
  <c r="S11"/>
  <c r="Q11"/>
  <c r="T11" s="1"/>
  <c r="M11"/>
  <c r="K11"/>
  <c r="N11" s="1"/>
  <c r="G11"/>
  <c r="E11"/>
  <c r="H11" s="1"/>
  <c r="BH10"/>
  <c r="BI10" s="1"/>
  <c r="BF10"/>
  <c r="BE10"/>
  <c r="BC10"/>
  <c r="BA10"/>
  <c r="BD10" s="1"/>
  <c r="AW10"/>
  <c r="AU10"/>
  <c r="AX10" s="1"/>
  <c r="AQ10"/>
  <c r="AO10"/>
  <c r="AR10" s="1"/>
  <c r="AK10"/>
  <c r="AI10"/>
  <c r="AL10" s="1"/>
  <c r="AE10"/>
  <c r="AC10"/>
  <c r="AF10" s="1"/>
  <c r="Y10"/>
  <c r="W10"/>
  <c r="Z10" s="1"/>
  <c r="S10"/>
  <c r="Q10"/>
  <c r="T10" s="1"/>
  <c r="M10"/>
  <c r="K10"/>
  <c r="N10" s="1"/>
  <c r="G10"/>
  <c r="E10"/>
  <c r="H10" s="1"/>
  <c r="BH9"/>
  <c r="BF9"/>
  <c r="BG9" s="1"/>
  <c r="BE9"/>
  <c r="BC9"/>
  <c r="BA9"/>
  <c r="BD9" s="1"/>
  <c r="AW9"/>
  <c r="AU9"/>
  <c r="AX9" s="1"/>
  <c r="AO9"/>
  <c r="AL9"/>
  <c r="AK9"/>
  <c r="AI9"/>
  <c r="AC9"/>
  <c r="Y9"/>
  <c r="W9"/>
  <c r="Z9" s="1"/>
  <c r="S9"/>
  <c r="Q9"/>
  <c r="T9" s="1"/>
  <c r="K9"/>
  <c r="E9"/>
  <c r="H9" s="1"/>
  <c r="BH8"/>
  <c r="BF8"/>
  <c r="BE8"/>
  <c r="BG8" s="1"/>
  <c r="BC8"/>
  <c r="BA8"/>
  <c r="BD8" s="1"/>
  <c r="AW8"/>
  <c r="AU8"/>
  <c r="AQ8"/>
  <c r="AO8"/>
  <c r="AL8"/>
  <c r="AK8"/>
  <c r="AI8"/>
  <c r="AC8"/>
  <c r="AF8" s="1"/>
  <c r="Y8"/>
  <c r="W8"/>
  <c r="S8"/>
  <c r="Q8"/>
  <c r="T8" s="1"/>
  <c r="M8"/>
  <c r="K8"/>
  <c r="N8" s="1"/>
  <c r="G8"/>
  <c r="E8"/>
  <c r="BG30" l="1"/>
  <c r="BJ30" s="1"/>
  <c r="BG12"/>
  <c r="BG21"/>
  <c r="AK18"/>
  <c r="M27"/>
  <c r="AK27"/>
  <c r="AR16"/>
  <c r="BG25"/>
  <c r="BJ25" s="1"/>
  <c r="BG26"/>
  <c r="BJ26" s="1"/>
  <c r="AK35"/>
  <c r="BG18"/>
  <c r="BJ18" s="1"/>
  <c r="BG22"/>
  <c r="BJ22" s="1"/>
  <c r="BG15"/>
  <c r="BJ15" s="1"/>
  <c r="BG23"/>
  <c r="BJ23" s="1"/>
  <c r="BG34"/>
  <c r="BJ34" s="1"/>
  <c r="N9"/>
  <c r="M9"/>
  <c r="BI22"/>
  <c r="AE18"/>
  <c r="AF18"/>
  <c r="BD28"/>
  <c r="BC28"/>
  <c r="BJ9"/>
  <c r="AR21"/>
  <c r="AQ21"/>
  <c r="AQ9"/>
  <c r="AR9"/>
  <c r="BG10"/>
  <c r="BJ10" s="1"/>
  <c r="BG13"/>
  <c r="BJ13" s="1"/>
  <c r="AE21"/>
  <c r="BG31"/>
  <c r="BJ31" s="1"/>
  <c r="AQ35"/>
  <c r="AR35"/>
  <c r="BG14"/>
  <c r="BJ14" s="1"/>
  <c r="BG11"/>
  <c r="BJ27"/>
  <c r="BG28"/>
  <c r="BJ28" s="1"/>
  <c r="BG36"/>
  <c r="BJ36" s="1"/>
  <c r="BJ21"/>
  <c r="BI21"/>
  <c r="AQ20"/>
  <c r="AR20"/>
  <c r="AF9"/>
  <c r="AE9"/>
  <c r="E38"/>
  <c r="G38" s="1"/>
  <c r="H8"/>
  <c r="H38" s="1"/>
  <c r="W38"/>
  <c r="Z8"/>
  <c r="AU38"/>
  <c r="AX8"/>
  <c r="AX38" s="1"/>
  <c r="BH38"/>
  <c r="BI8"/>
  <c r="Y38"/>
  <c r="T38"/>
  <c r="BJ8"/>
  <c r="BJ17"/>
  <c r="BI17"/>
  <c r="AO38"/>
  <c r="AQ38" s="1"/>
  <c r="AR8"/>
  <c r="BF38"/>
  <c r="G9"/>
  <c r="BJ12"/>
  <c r="AK16"/>
  <c r="AR18"/>
  <c r="BG20"/>
  <c r="BJ20" s="1"/>
  <c r="Z21"/>
  <c r="AK21"/>
  <c r="AL21"/>
  <c r="AL30"/>
  <c r="AC38"/>
  <c r="AF38" s="1"/>
  <c r="AW38"/>
  <c r="BI9"/>
  <c r="BJ11"/>
  <c r="BI18"/>
  <c r="AE27"/>
  <c r="AF27"/>
  <c r="Q38"/>
  <c r="AI38"/>
  <c r="AK38" s="1"/>
  <c r="BE38"/>
  <c r="BI27"/>
  <c r="BG37"/>
  <c r="BJ37" s="1"/>
  <c r="K38"/>
  <c r="M38" s="1"/>
  <c r="BA38"/>
  <c r="BC38" s="1"/>
  <c r="M16"/>
  <c r="AF16"/>
  <c r="BG16"/>
  <c r="BJ16" s="1"/>
  <c r="N17"/>
  <c r="BG24"/>
  <c r="BJ24" s="1"/>
  <c r="AR27"/>
  <c r="BD27"/>
  <c r="BD38" s="1"/>
  <c r="BG35"/>
  <c r="BJ35" s="1"/>
  <c r="BI30" l="1"/>
  <c r="N38"/>
  <c r="BI25"/>
  <c r="BI20"/>
  <c r="BI28"/>
  <c r="AL38"/>
  <c r="AR38"/>
  <c r="BI16"/>
  <c r="AE38"/>
  <c r="BG38"/>
  <c r="Z38"/>
  <c r="BJ38"/>
  <c r="BI35"/>
  <c r="BI38"/>
</calcChain>
</file>

<file path=xl/sharedStrings.xml><?xml version="1.0" encoding="utf-8"?>
<sst xmlns="http://schemas.openxmlformats.org/spreadsheetml/2006/main" count="213" uniqueCount="102">
  <si>
    <t>District</t>
  </si>
  <si>
    <t>Sector - GBG</t>
  </si>
  <si>
    <t xml:space="preserve">Sector - SABG </t>
  </si>
  <si>
    <t>Operational Expenses</t>
  </si>
  <si>
    <t>Drinking Water Supply &amp; Rural Sanitation</t>
  </si>
  <si>
    <t xml:space="preserve">Drinking Water Supply &amp; Rural Sanitation </t>
  </si>
  <si>
    <t>OB</t>
  </si>
  <si>
    <t>Funds Received during the year</t>
  </si>
  <si>
    <t>Total Funds Available</t>
  </si>
  <si>
    <t>Expenditure</t>
  </si>
  <si>
    <t>% of Exp.</t>
  </si>
  <si>
    <t>Balance</t>
  </si>
  <si>
    <t>Angul</t>
  </si>
  <si>
    <t>Bolangir</t>
  </si>
  <si>
    <t>Balasore</t>
  </si>
  <si>
    <t>Bargarh</t>
  </si>
  <si>
    <t>Bhadrak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</si>
  <si>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</si>
  <si>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</si>
  <si>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</si>
  <si>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</si>
  <si>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</si>
  <si>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</si>
  <si>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</si>
  <si>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</si>
  <si>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</si>
  <si>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</si>
  <si>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</si>
  <si>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</si>
  <si>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</si>
  <si>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</si>
  <si>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</si>
  <si>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</si>
  <si>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Nuapada</t>
  </si>
  <si>
    <t>Nayagarh</t>
  </si>
  <si>
    <t>Puri</t>
  </si>
  <si>
    <t>Rayagada</t>
  </si>
  <si>
    <t>Sambalpur</t>
  </si>
  <si>
    <t>Subarnapur</t>
  </si>
  <si>
    <t>Total</t>
  </si>
  <si>
    <t>Sl. No</t>
  </si>
  <si>
    <t xml:space="preserve">TOTAL (GBG + SABG)              </t>
  </si>
  <si>
    <r>
      <t>(`</t>
    </r>
    <r>
      <rPr>
        <b/>
        <sz val="12"/>
        <rFont val="Century Gothic"/>
        <family val="2"/>
      </rPr>
      <t xml:space="preserve"> In Lakh)</t>
    </r>
  </si>
  <si>
    <t>Nabarangpur</t>
  </si>
  <si>
    <t>Sundargarh</t>
  </si>
  <si>
    <t>Mayurbhanja</t>
  </si>
  <si>
    <t>Financial Achievement under 13th Finance Commission Award (2010-11 to 2014-15) during the year 2016-17 upto September- 2016</t>
  </si>
  <si>
    <t>Financial Achievement under 13th Finance Commission Award (2010-11 to 2014-15) during the year 2016-17 upto September, 2016</t>
  </si>
  <si>
    <t>Financial Achievement under 13th Finance Commission Award (2010-11 to 2014-15) during the year 2016-17 upto September,2016</t>
  </si>
  <si>
    <t>Remuneration of Computer Programmer in Blocks (Format- I)</t>
  </si>
  <si>
    <t>Maintenance of Accounts &amp; Audit,  @ `1500/- to GP  pm (Format- II)</t>
  </si>
  <si>
    <t>Maintenance of computer in GPs  @ `500/-  pm (Format- III)</t>
  </si>
  <si>
    <t>Repair &amp; Maintenance of 20 seater data base,  @ 10000/- per Block. (Format- VIII)</t>
  </si>
  <si>
    <t>Mainteince of Road &amp; Bridges (Format- IX)</t>
  </si>
  <si>
    <t>Maintenance of Drinking water supply system (Format- IV)</t>
  </si>
  <si>
    <t xml:space="preserve"> Solid waste Management (Format- V)</t>
  </si>
  <si>
    <t>Maintenance of Drinking water supply system (Format-VI)</t>
  </si>
  <si>
    <t>Solid waste Management (Format-VII)</t>
  </si>
  <si>
    <t>`</t>
  </si>
  <si>
    <t>Physical Achievement under 13th Finance Commission Award (2010-11 to 2014-15) during 2016-17 up to September, 2016</t>
  </si>
  <si>
    <t>Sl. No.</t>
  </si>
  <si>
    <t>GBG</t>
  </si>
  <si>
    <t>SABG</t>
  </si>
  <si>
    <t>GBG +SABG</t>
  </si>
  <si>
    <t xml:space="preserve">Drinking water supply &amp; Rural Sanitation </t>
  </si>
  <si>
    <t>Remuneration of Computer Programmer in Blocks(Format- I)</t>
  </si>
  <si>
    <t>Maintenance of Accounts &amp; Audit,  @ Rs.1500/- to GP  pm (Format- II)</t>
  </si>
  <si>
    <t>Maintenance of computer in GPs  @ Rs.500/-  pm(Format- III)</t>
  </si>
  <si>
    <t>Repair &amp; Maintenance of 20 seater data base,  @ Rs.10000/- per Block.(Format- VIII)</t>
  </si>
  <si>
    <t>Maintenance of  Road &amp; Bridges(Format- IX)</t>
  </si>
  <si>
    <t>Maintenance of Drinking water supply system(Format- IV)</t>
  </si>
  <si>
    <t>Solid waste Management(Format- V)</t>
  </si>
  <si>
    <t>Maintenance of Drinking water supply system(Format-VI)</t>
  </si>
  <si>
    <t>Solid waste Management(Format-VII)</t>
  </si>
  <si>
    <t>Maintenance of Drinking water supply system</t>
  </si>
  <si>
    <t>Solid waste Management</t>
  </si>
  <si>
    <t>No. of Computer Programmer</t>
  </si>
  <si>
    <t>No. of GPs where</t>
  </si>
  <si>
    <t>No of computers</t>
  </si>
  <si>
    <t>No. of Computer Systems</t>
  </si>
  <si>
    <t>No. of DWSS</t>
  </si>
  <si>
    <t>No. of projects</t>
  </si>
  <si>
    <t xml:space="preserve">No. of DWSS </t>
  </si>
  <si>
    <t>CP Sanctioned</t>
  </si>
  <si>
    <t>CP in position</t>
  </si>
  <si>
    <t>Audit to be done</t>
  </si>
  <si>
    <t>Audit completed</t>
  </si>
  <si>
    <t>Available</t>
  </si>
  <si>
    <t>In operation</t>
  </si>
  <si>
    <t xml:space="preserve">Maintained </t>
  </si>
  <si>
    <t>Maintained</t>
  </si>
  <si>
    <t>Taken up (in No.)</t>
  </si>
  <si>
    <t>Completed (in No.)</t>
  </si>
  <si>
    <t>Maintained (road in KM)</t>
  </si>
  <si>
    <t>In Maintained</t>
  </si>
  <si>
    <t>Taken up</t>
  </si>
  <si>
    <t xml:space="preserve">Completed </t>
  </si>
  <si>
    <t>%</t>
  </si>
  <si>
    <t>Under Progress</t>
  </si>
  <si>
    <t>Length of CC Road                (in Kms.)</t>
  </si>
  <si>
    <t>Length of CC Road            (in Kms.)</t>
  </si>
  <si>
    <t>Length of CC Road                   (in Kms.)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</si>
</sst>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2"/>
      <name val="Rupee Foradian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Century Gothic"/>
      <family val="2"/>
    </font>
    <font>
      <b/>
      <sz val="12"/>
      <name val="Times New Roman"/>
      <family val="1"/>
    </font>
    <font>
      <sz val="14"/>
      <name val="Century Gothic"/>
      <family val="2"/>
    </font>
    <font>
      <b/>
      <sz val="14"/>
      <name val="Century Gothic"/>
      <family val="2"/>
    </font>
    <font>
      <sz val="7.5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Comic Sans MS"/>
      <family val="4"/>
    </font>
    <font>
      <b/>
      <sz val="16"/>
      <name val="Comic Sans MS"/>
      <family val="4"/>
    </font>
    <font>
      <b/>
      <i/>
      <sz val="16"/>
      <name val="Comic Sans MS"/>
      <family val="4"/>
    </font>
    <font>
      <sz val="16"/>
      <name val="Comic Sans MS"/>
      <family val="4"/>
    </font>
    <font>
      <b/>
      <sz val="12"/>
      <name val="Rupee Foradian"/>
      <family val="2"/>
    </font>
    <font>
      <b/>
      <sz val="18"/>
      <name val="Comic Sans MS"/>
      <family val="4"/>
    </font>
    <font>
      <sz val="14"/>
      <name val="Rupee Foradian"/>
      <family val="2"/>
    </font>
    <font>
      <sz val="13"/>
      <name val="Times New Roman"/>
      <family val="1"/>
    </font>
    <font>
      <sz val="14"/>
      <color rgb="FFFF0000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rgb="FF00B050"/>
      <name val="Arial"/>
      <family val="2"/>
    </font>
    <font>
      <sz val="16"/>
      <color rgb="FF00B050"/>
      <name val="Times New Roman"/>
      <family val="1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7">
    <xf numFmtId="0" fontId="0" fillId="0" borderId="0" xfId="0"/>
    <xf numFmtId="0" fontId="1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1" fontId="7" fillId="0" borderId="1" xfId="0" applyNumberFormat="1" applyFont="1" applyBorder="1"/>
    <xf numFmtId="1" fontId="14" fillId="0" borderId="1" xfId="0" applyNumberFormat="1" applyFont="1" applyBorder="1"/>
    <xf numFmtId="2" fontId="14" fillId="0" borderId="1" xfId="0" applyNumberFormat="1" applyFont="1" applyBorder="1"/>
    <xf numFmtId="2" fontId="8" fillId="0" borderId="1" xfId="0" applyNumberFormat="1" applyFont="1" applyBorder="1"/>
    <xf numFmtId="1" fontId="8" fillId="0" borderId="1" xfId="0" applyNumberFormat="1" applyFont="1" applyBorder="1"/>
    <xf numFmtId="1" fontId="9" fillId="0" borderId="1" xfId="0" applyNumberFormat="1" applyFont="1" applyBorder="1"/>
    <xf numFmtId="0" fontId="15" fillId="0" borderId="1" xfId="0" applyFont="1" applyBorder="1"/>
    <xf numFmtId="2" fontId="14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2" fontId="5" fillId="0" borderId="0" xfId="0" applyNumberFormat="1" applyFont="1"/>
    <xf numFmtId="0" fontId="12" fillId="0" borderId="1" xfId="0" applyFont="1" applyBorder="1" applyAlignment="1">
      <alignment horizontal="center"/>
    </xf>
    <xf numFmtId="0" fontId="0" fillId="0" borderId="0" xfId="0" applyBorder="1"/>
    <xf numFmtId="0" fontId="21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/>
    </xf>
    <xf numFmtId="2" fontId="24" fillId="0" borderId="1" xfId="0" applyNumberFormat="1" applyFont="1" applyBorder="1"/>
    <xf numFmtId="2" fontId="14" fillId="0" borderId="6" xfId="0" applyNumberFormat="1" applyFont="1" applyBorder="1" applyAlignment="1">
      <alignment horizontal="right"/>
    </xf>
    <xf numFmtId="2" fontId="14" fillId="0" borderId="8" xfId="0" applyNumberFormat="1" applyFont="1" applyBorder="1" applyAlignment="1">
      <alignment horizontal="right"/>
    </xf>
    <xf numFmtId="2" fontId="14" fillId="0" borderId="7" xfId="0" applyNumberFormat="1" applyFont="1" applyBorder="1" applyAlignment="1">
      <alignment horizontal="right"/>
    </xf>
    <xf numFmtId="2" fontId="5" fillId="0" borderId="1" xfId="0" applyNumberFormat="1" applyFont="1" applyFill="1" applyBorder="1"/>
    <xf numFmtId="2" fontId="14" fillId="0" borderId="1" xfId="0" applyNumberFormat="1" applyFont="1" applyFill="1" applyBorder="1" applyAlignment="1">
      <alignment horizontal="right"/>
    </xf>
    <xf numFmtId="2" fontId="2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/>
    <xf numFmtId="0" fontId="5" fillId="0" borderId="1" xfId="0" applyFont="1" applyFill="1" applyBorder="1"/>
    <xf numFmtId="0" fontId="23" fillId="0" borderId="1" xfId="0" applyFont="1" applyFill="1" applyBorder="1"/>
    <xf numFmtId="0" fontId="10" fillId="0" borderId="7" xfId="0" applyFont="1" applyBorder="1" applyAlignment="1">
      <alignment horizontal="center"/>
    </xf>
    <xf numFmtId="0" fontId="15" fillId="0" borderId="5" xfId="0" applyFont="1" applyBorder="1"/>
    <xf numFmtId="1" fontId="24" fillId="0" borderId="1" xfId="0" applyNumberFormat="1" applyFont="1" applyBorder="1"/>
    <xf numFmtId="2" fontId="5" fillId="0" borderId="1" xfId="0" applyNumberFormat="1" applyFont="1" applyBorder="1" applyAlignment="1">
      <alignment horizontal="right" vertical="center" wrapText="1"/>
    </xf>
    <xf numFmtId="0" fontId="15" fillId="0" borderId="1" xfId="0" applyFont="1" applyFill="1" applyBorder="1"/>
    <xf numFmtId="2" fontId="5" fillId="2" borderId="1" xfId="0" applyNumberFormat="1" applyFont="1" applyFill="1" applyBorder="1"/>
    <xf numFmtId="2" fontId="2" fillId="0" borderId="1" xfId="0" applyNumberFormat="1" applyFont="1" applyBorder="1"/>
    <xf numFmtId="0" fontId="4" fillId="0" borderId="1" xfId="0" applyFont="1" applyBorder="1"/>
    <xf numFmtId="0" fontId="1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/>
    <xf numFmtId="0" fontId="27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7" fillId="0" borderId="1" xfId="2" applyFont="1" applyBorder="1"/>
    <xf numFmtId="2" fontId="27" fillId="0" borderId="1" xfId="2" applyNumberFormat="1" applyFont="1" applyBorder="1"/>
    <xf numFmtId="0" fontId="27" fillId="0" borderId="1" xfId="2" applyFont="1" applyFill="1" applyBorder="1"/>
    <xf numFmtId="1" fontId="27" fillId="0" borderId="1" xfId="2" applyNumberFormat="1" applyFont="1" applyBorder="1"/>
    <xf numFmtId="0" fontId="28" fillId="0" borderId="1" xfId="2" applyFont="1" applyBorder="1"/>
    <xf numFmtId="0" fontId="29" fillId="0" borderId="1" xfId="0" applyFont="1" applyBorder="1"/>
    <xf numFmtId="0" fontId="30" fillId="0" borderId="1" xfId="2" applyFont="1" applyBorder="1"/>
    <xf numFmtId="0" fontId="26" fillId="0" borderId="1" xfId="2" applyFont="1" applyBorder="1"/>
    <xf numFmtId="2" fontId="26" fillId="0" borderId="1" xfId="2" applyNumberFormat="1" applyFont="1" applyBorder="1"/>
    <xf numFmtId="1" fontId="26" fillId="0" borderId="1" xfId="2" applyNumberFormat="1" applyFont="1" applyBorder="1"/>
  </cellXfs>
  <cellStyles count="12">
    <cellStyle name="Normal" xfId="0" builtinId="0"/>
    <cellStyle name="Normal 2" xfId="2"/>
    <cellStyle name="Normal 2 2" xfId="3"/>
    <cellStyle name="Normal 2 2 2" xfId="4"/>
    <cellStyle name="Normal 2 3" xfId="5"/>
    <cellStyle name="Normal 2 4" xfId="6"/>
    <cellStyle name="Normal 2 5" xfId="7"/>
    <cellStyle name="Normal 3 2" xfId="8"/>
    <cellStyle name="Normal 4" xfId="9"/>
    <cellStyle name="Normal 5" xfId="1"/>
    <cellStyle name="Normal 6" xfId="10"/>
    <cellStyle name="Normal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0"/>
  <sheetViews>
    <sheetView tabSelected="1" topLeftCell="Z4" zoomScale="80" zoomScaleNormal="80" zoomScaleSheetLayoutView="75" workbookViewId="0">
      <selection sqref="A1:BD38"/>
    </sheetView>
  </sheetViews>
  <sheetFormatPr defaultRowHeight="12.75"/>
  <cols>
    <col min="1" max="1" width="4" customWidth="1"/>
    <col min="2" max="2" width="18.140625" customWidth="1"/>
    <col min="3" max="3" width="7.42578125" customWidth="1"/>
    <col min="4" max="4" width="8.140625" customWidth="1"/>
    <col min="5" max="5" width="9.85546875" customWidth="1"/>
    <col min="6" max="6" width="8.5703125" customWidth="1"/>
    <col min="7" max="7" width="4.85546875" customWidth="1"/>
    <col min="8" max="8" width="7.7109375" customWidth="1"/>
    <col min="9" max="9" width="8" customWidth="1"/>
    <col min="10" max="10" width="8.28515625" customWidth="1"/>
    <col min="11" max="11" width="7.85546875" customWidth="1"/>
    <col min="12" max="12" width="8" customWidth="1"/>
    <col min="13" max="13" width="5.42578125" customWidth="1"/>
    <col min="14" max="14" width="8" customWidth="1"/>
    <col min="15" max="15" width="7.85546875" customWidth="1"/>
    <col min="16" max="16" width="8.28515625" customWidth="1"/>
    <col min="17" max="17" width="7.85546875" customWidth="1"/>
    <col min="18" max="18" width="8" customWidth="1"/>
    <col min="19" max="19" width="5.28515625" customWidth="1"/>
    <col min="20" max="20" width="7.7109375" customWidth="1"/>
    <col min="21" max="21" width="7.42578125" customWidth="1"/>
    <col min="22" max="22" width="8" customWidth="1"/>
    <col min="23" max="23" width="8.7109375" customWidth="1"/>
    <col min="24" max="24" width="7.85546875" customWidth="1"/>
    <col min="25" max="25" width="5.42578125" customWidth="1"/>
    <col min="26" max="26" width="6.42578125" customWidth="1"/>
    <col min="27" max="27" width="9.42578125" customWidth="1"/>
    <col min="28" max="28" width="12.42578125" customWidth="1"/>
    <col min="29" max="29" width="11.140625" customWidth="1"/>
    <col min="30" max="30" width="9.140625" customWidth="1"/>
    <col min="31" max="31" width="6.28515625" customWidth="1"/>
    <col min="32" max="32" width="11.28515625" customWidth="1"/>
    <col min="33" max="33" width="10.7109375" customWidth="1"/>
    <col min="34" max="34" width="13.42578125" customWidth="1"/>
    <col min="35" max="35" width="12.140625" customWidth="1"/>
    <col min="36" max="36" width="9.5703125" customWidth="1"/>
    <col min="37" max="37" width="8" customWidth="1"/>
    <col min="38" max="39" width="9.28515625" customWidth="1"/>
    <col min="40" max="40" width="10.85546875" customWidth="1"/>
    <col min="41" max="41" width="11.5703125" customWidth="1"/>
    <col min="42" max="42" width="9.5703125" customWidth="1"/>
    <col min="43" max="43" width="8.140625" customWidth="1"/>
    <col min="44" max="44" width="9.5703125" customWidth="1"/>
    <col min="45" max="45" width="13.5703125" customWidth="1"/>
    <col min="46" max="46" width="18.85546875" customWidth="1"/>
    <col min="47" max="47" width="14.5703125" customWidth="1"/>
    <col min="48" max="48" width="14.7109375" customWidth="1"/>
    <col min="49" max="49" width="12.7109375" customWidth="1"/>
    <col min="50" max="50" width="11.85546875" customWidth="1"/>
    <col min="51" max="51" width="13.5703125" customWidth="1"/>
    <col min="52" max="52" width="18.7109375" customWidth="1"/>
    <col min="53" max="53" width="14.28515625" customWidth="1"/>
    <col min="54" max="54" width="15.140625" customWidth="1"/>
    <col min="55" max="55" width="11.28515625" customWidth="1"/>
    <col min="56" max="56" width="12.28515625" customWidth="1"/>
    <col min="57" max="60" width="25.28515625" style="1" customWidth="1"/>
    <col min="61" max="61" width="13.7109375" style="1" customWidth="1"/>
    <col min="62" max="62" width="25.5703125" style="1" customWidth="1"/>
    <col min="63" max="63" width="13.85546875" style="1" customWidth="1"/>
    <col min="64" max="65" width="14.140625" style="1" customWidth="1"/>
    <col min="66" max="70" width="10.85546875" style="1" customWidth="1"/>
    <col min="71" max="71" width="14.85546875" style="1" customWidth="1"/>
    <col min="72" max="73" width="10.85546875" style="1" customWidth="1"/>
    <col min="76" max="76" width="12.28515625" customWidth="1"/>
    <col min="77" max="77" width="11" customWidth="1"/>
    <col min="83" max="83" width="12.140625" customWidth="1"/>
    <col min="84" max="84" width="11.28515625" customWidth="1"/>
  </cols>
  <sheetData>
    <row r="1" spans="1:62" ht="48.75" customHeight="1">
      <c r="A1" s="19"/>
      <c r="B1" s="20"/>
      <c r="C1" s="48" t="s">
        <v>46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 t="s">
        <v>47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50" t="s">
        <v>48</v>
      </c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2" t="s">
        <v>48</v>
      </c>
      <c r="BF1" s="52"/>
      <c r="BG1" s="52"/>
      <c r="BH1" s="52"/>
      <c r="BI1" s="52"/>
      <c r="BJ1" s="52"/>
    </row>
    <row r="2" spans="1:62" ht="15.75" customHeight="1">
      <c r="A2" s="53" t="s">
        <v>40</v>
      </c>
      <c r="B2" s="53" t="s">
        <v>0</v>
      </c>
      <c r="C2" s="54" t="s"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3"/>
      <c r="AB2" s="53"/>
      <c r="AC2" s="53"/>
      <c r="AD2" s="53"/>
      <c r="AE2" s="53"/>
      <c r="AF2" s="53"/>
      <c r="AG2" s="54" t="s">
        <v>1</v>
      </c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 t="s">
        <v>2</v>
      </c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40"/>
      <c r="BF2" s="41"/>
      <c r="BG2" s="41"/>
      <c r="BH2" s="41"/>
      <c r="BI2" s="41"/>
      <c r="BJ2" s="42" t="s">
        <v>42</v>
      </c>
    </row>
    <row r="3" spans="1:62" ht="17.25" customHeight="1">
      <c r="A3" s="53"/>
      <c r="B3" s="53"/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5"/>
      <c r="AB3" s="55"/>
      <c r="AC3" s="55"/>
      <c r="AD3" s="55"/>
      <c r="AE3" s="55"/>
      <c r="AF3" s="55"/>
      <c r="AG3" s="54" t="s">
        <v>4</v>
      </c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 t="s">
        <v>5</v>
      </c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6" t="s">
        <v>41</v>
      </c>
      <c r="BF3" s="56"/>
      <c r="BG3" s="56"/>
      <c r="BH3" s="56"/>
      <c r="BI3" s="56"/>
      <c r="BJ3" s="56"/>
    </row>
    <row r="4" spans="1:62" ht="50.25" customHeight="1">
      <c r="A4" s="53"/>
      <c r="B4" s="53"/>
      <c r="C4" s="47" t="s">
        <v>49</v>
      </c>
      <c r="D4" s="47"/>
      <c r="E4" s="47"/>
      <c r="F4" s="47"/>
      <c r="G4" s="47"/>
      <c r="H4" s="47"/>
      <c r="I4" s="47" t="s">
        <v>50</v>
      </c>
      <c r="J4" s="47"/>
      <c r="K4" s="47"/>
      <c r="L4" s="47"/>
      <c r="M4" s="47"/>
      <c r="N4" s="47"/>
      <c r="O4" s="47" t="s">
        <v>51</v>
      </c>
      <c r="P4" s="47"/>
      <c r="Q4" s="47"/>
      <c r="R4" s="47"/>
      <c r="S4" s="47"/>
      <c r="T4" s="47"/>
      <c r="U4" s="47" t="s">
        <v>52</v>
      </c>
      <c r="V4" s="47"/>
      <c r="W4" s="47"/>
      <c r="X4" s="47"/>
      <c r="Y4" s="47"/>
      <c r="Z4" s="47"/>
      <c r="AA4" s="47" t="s">
        <v>53</v>
      </c>
      <c r="AB4" s="47"/>
      <c r="AC4" s="47"/>
      <c r="AD4" s="47"/>
      <c r="AE4" s="47"/>
      <c r="AF4" s="47"/>
      <c r="AG4" s="47" t="s">
        <v>54</v>
      </c>
      <c r="AH4" s="47"/>
      <c r="AI4" s="47"/>
      <c r="AJ4" s="47"/>
      <c r="AK4" s="47"/>
      <c r="AL4" s="47"/>
      <c r="AM4" s="47" t="s">
        <v>55</v>
      </c>
      <c r="AN4" s="47"/>
      <c r="AO4" s="47"/>
      <c r="AP4" s="47"/>
      <c r="AQ4" s="47"/>
      <c r="AR4" s="47"/>
      <c r="AS4" s="43" t="s">
        <v>56</v>
      </c>
      <c r="AT4" s="43"/>
      <c r="AU4" s="43"/>
      <c r="AV4" s="43"/>
      <c r="AW4" s="43"/>
      <c r="AX4" s="43"/>
      <c r="AY4" s="43" t="s">
        <v>57</v>
      </c>
      <c r="AZ4" s="43"/>
      <c r="BA4" s="43"/>
      <c r="BB4" s="43"/>
      <c r="BC4" s="43"/>
      <c r="BD4" s="43"/>
      <c r="BE4" s="44" t="s">
        <v>6</v>
      </c>
      <c r="BF4" s="44" t="s">
        <v>7</v>
      </c>
      <c r="BG4" s="44" t="s">
        <v>8</v>
      </c>
      <c r="BH4" s="44" t="s">
        <v>9</v>
      </c>
      <c r="BI4" s="44" t="s">
        <v>10</v>
      </c>
      <c r="BJ4" s="44" t="s">
        <v>11</v>
      </c>
    </row>
    <row r="5" spans="1:62">
      <c r="A5" s="53"/>
      <c r="B5" s="53"/>
      <c r="C5" s="43" t="s">
        <v>6</v>
      </c>
      <c r="D5" s="43" t="s">
        <v>7</v>
      </c>
      <c r="E5" s="43" t="s">
        <v>8</v>
      </c>
      <c r="F5" s="43" t="s">
        <v>9</v>
      </c>
      <c r="G5" s="43" t="s">
        <v>10</v>
      </c>
      <c r="H5" s="43" t="s">
        <v>11</v>
      </c>
      <c r="I5" s="43" t="s">
        <v>6</v>
      </c>
      <c r="J5" s="43" t="s">
        <v>7</v>
      </c>
      <c r="K5" s="43" t="s">
        <v>8</v>
      </c>
      <c r="L5" s="43" t="s">
        <v>9</v>
      </c>
      <c r="M5" s="43" t="s">
        <v>10</v>
      </c>
      <c r="N5" s="43" t="s">
        <v>11</v>
      </c>
      <c r="O5" s="43" t="s">
        <v>6</v>
      </c>
      <c r="P5" s="43" t="s">
        <v>7</v>
      </c>
      <c r="Q5" s="43" t="s">
        <v>8</v>
      </c>
      <c r="R5" s="43" t="s">
        <v>9</v>
      </c>
      <c r="S5" s="43" t="s">
        <v>10</v>
      </c>
      <c r="T5" s="43" t="s">
        <v>11</v>
      </c>
      <c r="U5" s="43" t="s">
        <v>6</v>
      </c>
      <c r="V5" s="43" t="s">
        <v>7</v>
      </c>
      <c r="W5" s="43" t="s">
        <v>8</v>
      </c>
      <c r="X5" s="43" t="s">
        <v>9</v>
      </c>
      <c r="Y5" s="43" t="s">
        <v>10</v>
      </c>
      <c r="Z5" s="43" t="s">
        <v>11</v>
      </c>
      <c r="AA5" s="43" t="s">
        <v>6</v>
      </c>
      <c r="AB5" s="43" t="s">
        <v>7</v>
      </c>
      <c r="AC5" s="43" t="s">
        <v>8</v>
      </c>
      <c r="AD5" s="43" t="s">
        <v>9</v>
      </c>
      <c r="AE5" s="43" t="s">
        <v>10</v>
      </c>
      <c r="AF5" s="43" t="s">
        <v>11</v>
      </c>
      <c r="AG5" s="43" t="s">
        <v>6</v>
      </c>
      <c r="AH5" s="43" t="s">
        <v>7</v>
      </c>
      <c r="AI5" s="43" t="s">
        <v>8</v>
      </c>
      <c r="AJ5" s="43" t="s">
        <v>9</v>
      </c>
      <c r="AK5" s="43" t="s">
        <v>10</v>
      </c>
      <c r="AL5" s="43" t="s">
        <v>11</v>
      </c>
      <c r="AM5" s="43" t="s">
        <v>6</v>
      </c>
      <c r="AN5" s="43" t="s">
        <v>7</v>
      </c>
      <c r="AO5" s="43" t="s">
        <v>8</v>
      </c>
      <c r="AP5" s="43" t="s">
        <v>9</v>
      </c>
      <c r="AQ5" s="43" t="s">
        <v>10</v>
      </c>
      <c r="AR5" s="43" t="s">
        <v>11</v>
      </c>
      <c r="AS5" s="43" t="s">
        <v>6</v>
      </c>
      <c r="AT5" s="43" t="s">
        <v>7</v>
      </c>
      <c r="AU5" s="43" t="s">
        <v>8</v>
      </c>
      <c r="AV5" s="43" t="s">
        <v>9</v>
      </c>
      <c r="AW5" s="43" t="s">
        <v>10</v>
      </c>
      <c r="AX5" s="43" t="s">
        <v>11</v>
      </c>
      <c r="AY5" s="43" t="s">
        <v>6</v>
      </c>
      <c r="AZ5" s="43" t="s">
        <v>7</v>
      </c>
      <c r="BA5" s="43" t="s">
        <v>8</v>
      </c>
      <c r="BB5" s="43" t="s">
        <v>9</v>
      </c>
      <c r="BC5" s="43" t="s">
        <v>10</v>
      </c>
      <c r="BD5" s="43" t="s">
        <v>11</v>
      </c>
      <c r="BE5" s="45"/>
      <c r="BF5" s="45"/>
      <c r="BG5" s="45"/>
      <c r="BH5" s="45"/>
      <c r="BI5" s="45"/>
      <c r="BJ5" s="45"/>
    </row>
    <row r="6" spans="1:62" ht="53.25" customHeight="1">
      <c r="A6" s="53"/>
      <c r="B6" s="5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6"/>
      <c r="BF6" s="46"/>
      <c r="BG6" s="46"/>
      <c r="BH6" s="46"/>
      <c r="BI6" s="46"/>
      <c r="BJ6" s="46"/>
    </row>
    <row r="7" spans="1:62" ht="12.75" customHeight="1">
      <c r="A7" s="4">
        <v>1</v>
      </c>
      <c r="B7" s="4">
        <v>2</v>
      </c>
      <c r="C7" s="32">
        <v>3</v>
      </c>
      <c r="D7" s="4">
        <v>4</v>
      </c>
      <c r="E7" s="32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32</v>
      </c>
      <c r="AG7" s="4">
        <v>33</v>
      </c>
      <c r="AH7" s="4">
        <v>34</v>
      </c>
      <c r="AI7" s="4">
        <v>35</v>
      </c>
      <c r="AJ7" s="4">
        <v>36</v>
      </c>
      <c r="AK7" s="4">
        <v>37</v>
      </c>
      <c r="AL7" s="4">
        <v>38</v>
      </c>
      <c r="AM7" s="4">
        <v>39</v>
      </c>
      <c r="AN7" s="4">
        <v>40</v>
      </c>
      <c r="AO7" s="4">
        <v>41</v>
      </c>
      <c r="AP7" s="4">
        <v>42</v>
      </c>
      <c r="AQ7" s="4">
        <v>43</v>
      </c>
      <c r="AR7" s="4">
        <v>44</v>
      </c>
      <c r="AS7" s="18">
        <v>45</v>
      </c>
      <c r="AT7" s="18">
        <v>46</v>
      </c>
      <c r="AU7" s="18">
        <v>47</v>
      </c>
      <c r="AV7" s="18">
        <v>48</v>
      </c>
      <c r="AW7" s="18">
        <v>49</v>
      </c>
      <c r="AX7" s="18">
        <v>50</v>
      </c>
      <c r="AY7" s="18">
        <v>51</v>
      </c>
      <c r="AZ7" s="18">
        <v>52</v>
      </c>
      <c r="BA7" s="18">
        <v>53</v>
      </c>
      <c r="BB7" s="18">
        <v>54</v>
      </c>
      <c r="BC7" s="18">
        <v>55</v>
      </c>
      <c r="BD7" s="18">
        <v>56</v>
      </c>
      <c r="BE7" s="18">
        <v>57</v>
      </c>
      <c r="BF7" s="18">
        <v>58</v>
      </c>
      <c r="BG7" s="18">
        <v>59</v>
      </c>
      <c r="BH7" s="18">
        <v>60</v>
      </c>
      <c r="BI7" s="18">
        <v>61</v>
      </c>
      <c r="BJ7" s="18">
        <v>62</v>
      </c>
    </row>
    <row r="8" spans="1:62" ht="17.25" customHeight="1">
      <c r="A8" s="21">
        <v>1</v>
      </c>
      <c r="B8" s="33" t="s">
        <v>12</v>
      </c>
      <c r="C8" s="15">
        <v>0</v>
      </c>
      <c r="D8" s="15"/>
      <c r="E8" s="15">
        <f t="shared" ref="E8:E37" si="0">C8+D8</f>
        <v>0</v>
      </c>
      <c r="F8" s="23"/>
      <c r="G8" s="16">
        <f t="shared" ref="G8:G38" si="1">IF(F8&lt;&gt;0,(F8/E8*100),0)</f>
        <v>0</v>
      </c>
      <c r="H8" s="3">
        <f t="shared" ref="H8:H37" si="2">E8-F8</f>
        <v>0</v>
      </c>
      <c r="I8" s="15">
        <v>0</v>
      </c>
      <c r="J8" s="2"/>
      <c r="K8" s="15">
        <f t="shared" ref="K8:K37" si="3">I8+J8</f>
        <v>0</v>
      </c>
      <c r="L8" s="15"/>
      <c r="M8" s="16">
        <f t="shared" ref="M8:M38" si="4">IF(L8&lt;&gt;0,(L8/K8*100),0)</f>
        <v>0</v>
      </c>
      <c r="N8" s="15">
        <f t="shared" ref="N8:N37" si="5">K8-L8</f>
        <v>0</v>
      </c>
      <c r="O8" s="15">
        <v>0</v>
      </c>
      <c r="P8" s="15"/>
      <c r="Q8" s="15">
        <f t="shared" ref="Q8:Q37" si="6">O8+P8</f>
        <v>0</v>
      </c>
      <c r="R8" s="15"/>
      <c r="S8" s="16">
        <f t="shared" ref="S8:S38" si="7">IF(R8&lt;&gt;0,(R8/Q8*100),0)</f>
        <v>0</v>
      </c>
      <c r="T8" s="15">
        <f t="shared" ref="T8:T37" si="8">Q8-R8</f>
        <v>0</v>
      </c>
      <c r="U8" s="15">
        <v>0</v>
      </c>
      <c r="V8" s="15"/>
      <c r="W8" s="15">
        <f t="shared" ref="W8:W37" si="9">U8+V8</f>
        <v>0</v>
      </c>
      <c r="X8" s="15"/>
      <c r="Y8" s="16">
        <f t="shared" ref="Y8:Y38" si="10">IF(X8&lt;&gt;0,(X8/W8*100),0)</f>
        <v>0</v>
      </c>
      <c r="Z8" s="15">
        <f t="shared" ref="Z8:Z37" si="11">W8-X8</f>
        <v>0</v>
      </c>
      <c r="AA8" s="10">
        <v>-2.2800000000131604E-3</v>
      </c>
      <c r="AB8" s="22"/>
      <c r="AC8" s="10">
        <f t="shared" ref="AC8:AC37" si="12">AA8+AB8</f>
        <v>-2.2800000000131604E-3</v>
      </c>
      <c r="AD8" s="22"/>
      <c r="AE8" s="34"/>
      <c r="AF8" s="10">
        <f t="shared" ref="AF8:AF38" si="13">AC8-AD8</f>
        <v>-2.2800000000131604E-3</v>
      </c>
      <c r="AG8" s="10">
        <v>-6.2000000002626621E-4</v>
      </c>
      <c r="AH8" s="3"/>
      <c r="AI8" s="10">
        <f t="shared" ref="AI8:AI37" si="14">AG8+AH8</f>
        <v>-6.2000000002626621E-4</v>
      </c>
      <c r="AJ8" s="10"/>
      <c r="AK8" s="9">
        <f t="shared" ref="AK8:AK38" si="15">IF(AJ8&lt;&gt;0,(AJ8/AI8*100),0)</f>
        <v>0</v>
      </c>
      <c r="AL8" s="10">
        <f t="shared" ref="AL8:AL37" si="16">AI8-AJ8</f>
        <v>-6.2000000002626621E-4</v>
      </c>
      <c r="AM8" s="10">
        <v>0.84899999999998954</v>
      </c>
      <c r="AN8" s="3"/>
      <c r="AO8" s="10">
        <f t="shared" ref="AO8:AO37" si="17">AM8+AN8</f>
        <v>0.84899999999998954</v>
      </c>
      <c r="AP8" s="10"/>
      <c r="AQ8" s="9">
        <f t="shared" ref="AQ8:AQ24" si="18">IF(AP8&lt;&gt;0,(AP8/AO8*100),0)</f>
        <v>0</v>
      </c>
      <c r="AR8" s="10">
        <f t="shared" ref="AR8:AR37" si="19">AO8-AP8</f>
        <v>0.84899999999998954</v>
      </c>
      <c r="AS8" s="15">
        <v>0</v>
      </c>
      <c r="AT8" s="3"/>
      <c r="AU8" s="10">
        <f t="shared" ref="AU8:AU37" si="20">AS8+AT8</f>
        <v>0</v>
      </c>
      <c r="AV8" s="10">
        <v>0</v>
      </c>
      <c r="AW8" s="9">
        <f t="shared" ref="AW8:AW37" si="21">IF(AV8&lt;&gt;0,(AV8/AU8*100),0)</f>
        <v>0</v>
      </c>
      <c r="AX8" s="10">
        <f t="shared" ref="AX8:AX37" si="22">AU8-AV8</f>
        <v>0</v>
      </c>
      <c r="AY8" s="10"/>
      <c r="AZ8" s="10"/>
      <c r="BA8" s="10">
        <f t="shared" ref="BA8:BA37" si="23">AY8+AZ8</f>
        <v>0</v>
      </c>
      <c r="BB8" s="10"/>
      <c r="BC8" s="9">
        <f t="shared" ref="BC8:BC38" si="24">IF(BB8&lt;&gt;0,(BB8/BA8*100),0)</f>
        <v>0</v>
      </c>
      <c r="BD8" s="10">
        <f t="shared" ref="BD8:BD37" si="25">BA8-BB8</f>
        <v>0</v>
      </c>
      <c r="BE8" s="11">
        <f t="shared" ref="BE8:BF24" si="26">C8+I8+O8+U8+AG8+AM8+AS8+AY8+AA8</f>
        <v>0.84609999999995011</v>
      </c>
      <c r="BF8" s="11">
        <f t="shared" si="26"/>
        <v>0</v>
      </c>
      <c r="BG8" s="11">
        <f t="shared" ref="BG8:BG37" si="27">SUM(BE8:BF8)</f>
        <v>0.84609999999995011</v>
      </c>
      <c r="BH8" s="11">
        <f t="shared" ref="BH8:BH32" si="28">F8+L8+R8+X8+AJ8+AP8+AV8+BB8+AD8</f>
        <v>0</v>
      </c>
      <c r="BI8" s="12">
        <f t="shared" ref="BI8:BI38" si="29">IF(BH8&lt;&gt;0,(BH8/BG8*100),0)</f>
        <v>0</v>
      </c>
      <c r="BJ8" s="11">
        <f t="shared" ref="BJ8:BJ37" si="30">BG8-BH8</f>
        <v>0.84609999999995011</v>
      </c>
    </row>
    <row r="9" spans="1:62" ht="17.25" customHeight="1">
      <c r="A9" s="21">
        <v>2</v>
      </c>
      <c r="B9" s="14" t="s">
        <v>14</v>
      </c>
      <c r="C9" s="15">
        <v>12.720999999999998</v>
      </c>
      <c r="D9" s="2"/>
      <c r="E9" s="15">
        <f t="shared" si="0"/>
        <v>12.720999999999998</v>
      </c>
      <c r="F9" s="15">
        <v>1.89</v>
      </c>
      <c r="G9" s="16">
        <f t="shared" si="1"/>
        <v>14.857322537536358</v>
      </c>
      <c r="H9" s="3">
        <f t="shared" si="2"/>
        <v>10.830999999999998</v>
      </c>
      <c r="I9" s="15">
        <v>8.7000000000000028</v>
      </c>
      <c r="J9" s="2"/>
      <c r="K9" s="15">
        <f t="shared" si="3"/>
        <v>8.7000000000000028</v>
      </c>
      <c r="L9" s="15">
        <v>5</v>
      </c>
      <c r="M9" s="16">
        <f t="shared" si="4"/>
        <v>57.471264367816076</v>
      </c>
      <c r="N9" s="15">
        <f t="shared" si="5"/>
        <v>3.7000000000000028</v>
      </c>
      <c r="O9" s="15">
        <v>0</v>
      </c>
      <c r="P9" s="15"/>
      <c r="Q9" s="15">
        <f t="shared" si="6"/>
        <v>0</v>
      </c>
      <c r="R9" s="15"/>
      <c r="S9" s="16">
        <f t="shared" si="7"/>
        <v>0</v>
      </c>
      <c r="T9" s="15">
        <f t="shared" si="8"/>
        <v>0</v>
      </c>
      <c r="U9" s="15">
        <v>0</v>
      </c>
      <c r="V9" s="15"/>
      <c r="W9" s="15">
        <f t="shared" si="9"/>
        <v>0</v>
      </c>
      <c r="X9" s="15"/>
      <c r="Y9" s="16">
        <f t="shared" si="10"/>
        <v>0</v>
      </c>
      <c r="Z9" s="15">
        <f t="shared" si="11"/>
        <v>0</v>
      </c>
      <c r="AA9" s="10">
        <v>33.050000000000011</v>
      </c>
      <c r="AB9" s="10"/>
      <c r="AC9" s="10">
        <f t="shared" si="12"/>
        <v>33.050000000000011</v>
      </c>
      <c r="AD9" s="10">
        <v>5.2789999999999999</v>
      </c>
      <c r="AE9" s="9">
        <f t="shared" ref="AE9:AE38" si="31">IF(AD9&lt;&gt;0,(AD9/AC9*100),0)</f>
        <v>15.972768532526468</v>
      </c>
      <c r="AF9" s="10">
        <f t="shared" si="13"/>
        <v>27.771000000000011</v>
      </c>
      <c r="AG9" s="10">
        <v>220.41200000000003</v>
      </c>
      <c r="AH9" s="3"/>
      <c r="AI9" s="10">
        <f t="shared" si="14"/>
        <v>220.41200000000003</v>
      </c>
      <c r="AJ9" s="10">
        <v>7.68</v>
      </c>
      <c r="AK9" s="9">
        <f t="shared" si="15"/>
        <v>3.4843837903562416</v>
      </c>
      <c r="AL9" s="10">
        <f t="shared" si="16"/>
        <v>212.73200000000003</v>
      </c>
      <c r="AM9" s="10">
        <v>171.23505999999986</v>
      </c>
      <c r="AN9" s="3"/>
      <c r="AO9" s="10">
        <f t="shared" si="17"/>
        <v>171.23505999999986</v>
      </c>
      <c r="AP9" s="10">
        <v>13.98</v>
      </c>
      <c r="AQ9" s="9">
        <f t="shared" si="18"/>
        <v>8.1642159029815566</v>
      </c>
      <c r="AR9" s="10">
        <f t="shared" si="19"/>
        <v>157.25505999999987</v>
      </c>
      <c r="AS9" s="10">
        <v>0</v>
      </c>
      <c r="AT9" s="3"/>
      <c r="AU9" s="10">
        <f t="shared" si="20"/>
        <v>0</v>
      </c>
      <c r="AV9" s="10">
        <v>0</v>
      </c>
      <c r="AW9" s="9">
        <f t="shared" si="21"/>
        <v>0</v>
      </c>
      <c r="AX9" s="10">
        <f t="shared" si="22"/>
        <v>0</v>
      </c>
      <c r="AY9" s="10"/>
      <c r="AZ9" s="10"/>
      <c r="BA9" s="10">
        <f t="shared" si="23"/>
        <v>0</v>
      </c>
      <c r="BB9" s="10"/>
      <c r="BC9" s="9">
        <f t="shared" si="24"/>
        <v>0</v>
      </c>
      <c r="BD9" s="10">
        <f t="shared" si="25"/>
        <v>0</v>
      </c>
      <c r="BE9" s="11">
        <f t="shared" si="26"/>
        <v>446.1180599999999</v>
      </c>
      <c r="BF9" s="11">
        <f t="shared" si="26"/>
        <v>0</v>
      </c>
      <c r="BG9" s="11">
        <f t="shared" si="27"/>
        <v>446.1180599999999</v>
      </c>
      <c r="BH9" s="11">
        <f t="shared" si="28"/>
        <v>33.829000000000001</v>
      </c>
      <c r="BI9" s="12">
        <f t="shared" si="29"/>
        <v>7.5829703016282304</v>
      </c>
      <c r="BJ9" s="11">
        <f t="shared" si="30"/>
        <v>412.28905999999989</v>
      </c>
    </row>
    <row r="10" spans="1:62" ht="17.25" customHeight="1">
      <c r="A10" s="21">
        <v>3</v>
      </c>
      <c r="B10" s="14" t="s">
        <v>15</v>
      </c>
      <c r="C10" s="15">
        <v>-9.9999999999766942E-4</v>
      </c>
      <c r="D10" s="2"/>
      <c r="E10" s="15">
        <f t="shared" si="0"/>
        <v>-9.9999999999766942E-4</v>
      </c>
      <c r="F10" s="15"/>
      <c r="G10" s="16">
        <f t="shared" si="1"/>
        <v>0</v>
      </c>
      <c r="H10" s="3">
        <f t="shared" si="2"/>
        <v>-9.9999999999766942E-4</v>
      </c>
      <c r="I10" s="15">
        <v>0</v>
      </c>
      <c r="J10" s="2"/>
      <c r="K10" s="15">
        <f t="shared" si="3"/>
        <v>0</v>
      </c>
      <c r="L10" s="15"/>
      <c r="M10" s="16">
        <f t="shared" si="4"/>
        <v>0</v>
      </c>
      <c r="N10" s="15">
        <f t="shared" si="5"/>
        <v>0</v>
      </c>
      <c r="O10" s="15">
        <v>0</v>
      </c>
      <c r="P10" s="15"/>
      <c r="Q10" s="15">
        <f t="shared" si="6"/>
        <v>0</v>
      </c>
      <c r="R10" s="15"/>
      <c r="S10" s="16">
        <f t="shared" si="7"/>
        <v>0</v>
      </c>
      <c r="T10" s="15">
        <f t="shared" si="8"/>
        <v>0</v>
      </c>
      <c r="U10" s="15">
        <v>0</v>
      </c>
      <c r="V10" s="15"/>
      <c r="W10" s="15">
        <f t="shared" si="9"/>
        <v>0</v>
      </c>
      <c r="X10" s="15"/>
      <c r="Y10" s="16">
        <f t="shared" si="10"/>
        <v>0</v>
      </c>
      <c r="Z10" s="15">
        <f t="shared" si="11"/>
        <v>0</v>
      </c>
      <c r="AA10" s="10">
        <v>4.7600000000329601E-3</v>
      </c>
      <c r="AB10" s="10"/>
      <c r="AC10" s="10">
        <f t="shared" si="12"/>
        <v>4.7600000000329601E-3</v>
      </c>
      <c r="AD10" s="10"/>
      <c r="AE10" s="9">
        <f t="shared" si="31"/>
        <v>0</v>
      </c>
      <c r="AF10" s="10">
        <f t="shared" si="13"/>
        <v>4.7600000000329601E-3</v>
      </c>
      <c r="AG10" s="10">
        <v>1.219999999761967E-3</v>
      </c>
      <c r="AH10" s="3"/>
      <c r="AI10" s="10">
        <f t="shared" si="14"/>
        <v>1.219999999761967E-3</v>
      </c>
      <c r="AJ10" s="10"/>
      <c r="AK10" s="9">
        <f t="shared" si="15"/>
        <v>0</v>
      </c>
      <c r="AL10" s="10">
        <f t="shared" si="16"/>
        <v>1.219999999761967E-3</v>
      </c>
      <c r="AM10" s="10">
        <v>1.4400000003433888E-3</v>
      </c>
      <c r="AN10" s="3"/>
      <c r="AO10" s="10">
        <f t="shared" si="17"/>
        <v>1.4400000003433888E-3</v>
      </c>
      <c r="AP10" s="10"/>
      <c r="AQ10" s="9">
        <f t="shared" si="18"/>
        <v>0</v>
      </c>
      <c r="AR10" s="10">
        <f t="shared" si="19"/>
        <v>1.4400000003433888E-3</v>
      </c>
      <c r="AS10" s="10">
        <v>0</v>
      </c>
      <c r="AT10" s="3"/>
      <c r="AU10" s="10">
        <f t="shared" si="20"/>
        <v>0</v>
      </c>
      <c r="AV10" s="10">
        <v>0</v>
      </c>
      <c r="AW10" s="9">
        <f t="shared" si="21"/>
        <v>0</v>
      </c>
      <c r="AX10" s="10">
        <f t="shared" si="22"/>
        <v>0</v>
      </c>
      <c r="AY10" s="10"/>
      <c r="AZ10" s="10"/>
      <c r="BA10" s="10">
        <f t="shared" si="23"/>
        <v>0</v>
      </c>
      <c r="BB10" s="10"/>
      <c r="BC10" s="9">
        <f t="shared" si="24"/>
        <v>0</v>
      </c>
      <c r="BD10" s="10">
        <f t="shared" si="25"/>
        <v>0</v>
      </c>
      <c r="BE10" s="11">
        <f t="shared" si="26"/>
        <v>6.4200000001406465E-3</v>
      </c>
      <c r="BF10" s="11">
        <f t="shared" si="26"/>
        <v>0</v>
      </c>
      <c r="BG10" s="11">
        <f t="shared" si="27"/>
        <v>6.4200000001406465E-3</v>
      </c>
      <c r="BH10" s="11">
        <f t="shared" si="28"/>
        <v>0</v>
      </c>
      <c r="BI10" s="12">
        <f t="shared" si="29"/>
        <v>0</v>
      </c>
      <c r="BJ10" s="11">
        <f t="shared" si="30"/>
        <v>6.4200000001406465E-3</v>
      </c>
    </row>
    <row r="11" spans="1:62" ht="17.25" customHeight="1">
      <c r="A11" s="21">
        <v>4</v>
      </c>
      <c r="B11" s="14" t="s">
        <v>16</v>
      </c>
      <c r="C11" s="15">
        <v>0</v>
      </c>
      <c r="D11" s="2"/>
      <c r="E11" s="15">
        <f t="shared" si="0"/>
        <v>0</v>
      </c>
      <c r="F11" s="15"/>
      <c r="G11" s="16">
        <f t="shared" si="1"/>
        <v>0</v>
      </c>
      <c r="H11" s="3">
        <f t="shared" si="2"/>
        <v>0</v>
      </c>
      <c r="I11" s="15">
        <v>0</v>
      </c>
      <c r="J11" s="2"/>
      <c r="K11" s="15">
        <f t="shared" si="3"/>
        <v>0</v>
      </c>
      <c r="L11" s="15"/>
      <c r="M11" s="16">
        <f t="shared" si="4"/>
        <v>0</v>
      </c>
      <c r="N11" s="15">
        <f t="shared" si="5"/>
        <v>0</v>
      </c>
      <c r="O11" s="15">
        <v>0</v>
      </c>
      <c r="P11" s="15"/>
      <c r="Q11" s="15">
        <f t="shared" si="6"/>
        <v>0</v>
      </c>
      <c r="R11" s="15"/>
      <c r="S11" s="16">
        <f t="shared" si="7"/>
        <v>0</v>
      </c>
      <c r="T11" s="15">
        <f t="shared" si="8"/>
        <v>0</v>
      </c>
      <c r="U11" s="15">
        <v>0</v>
      </c>
      <c r="V11" s="15"/>
      <c r="W11" s="15">
        <f t="shared" si="9"/>
        <v>0</v>
      </c>
      <c r="X11" s="15"/>
      <c r="Y11" s="16">
        <f t="shared" si="10"/>
        <v>0</v>
      </c>
      <c r="Z11" s="15">
        <f t="shared" si="11"/>
        <v>0</v>
      </c>
      <c r="AA11" s="10">
        <v>-2.9999999999859028E-3</v>
      </c>
      <c r="AB11" s="10"/>
      <c r="AC11" s="10">
        <f t="shared" si="12"/>
        <v>-2.9999999999859028E-3</v>
      </c>
      <c r="AD11" s="10"/>
      <c r="AE11" s="9">
        <f t="shared" si="31"/>
        <v>0</v>
      </c>
      <c r="AF11" s="10">
        <f t="shared" si="13"/>
        <v>-2.9999999999859028E-3</v>
      </c>
      <c r="AG11" s="10">
        <v>1536.7445500000001</v>
      </c>
      <c r="AH11" s="3"/>
      <c r="AI11" s="10">
        <f t="shared" si="14"/>
        <v>1536.7445500000001</v>
      </c>
      <c r="AJ11" s="10"/>
      <c r="AK11" s="9">
        <f t="shared" si="15"/>
        <v>0</v>
      </c>
      <c r="AL11" s="10">
        <f t="shared" si="16"/>
        <v>1536.7445500000001</v>
      </c>
      <c r="AM11" s="10">
        <v>0</v>
      </c>
      <c r="AN11" s="3"/>
      <c r="AO11" s="10">
        <f t="shared" si="17"/>
        <v>0</v>
      </c>
      <c r="AP11" s="10"/>
      <c r="AQ11" s="9">
        <f t="shared" si="18"/>
        <v>0</v>
      </c>
      <c r="AR11" s="10">
        <f t="shared" si="19"/>
        <v>0</v>
      </c>
      <c r="AS11" s="10">
        <v>0</v>
      </c>
      <c r="AT11" s="3"/>
      <c r="AU11" s="10">
        <f t="shared" si="20"/>
        <v>0</v>
      </c>
      <c r="AV11" s="10">
        <v>0</v>
      </c>
      <c r="AW11" s="9">
        <f t="shared" si="21"/>
        <v>0</v>
      </c>
      <c r="AX11" s="10">
        <f t="shared" si="22"/>
        <v>0</v>
      </c>
      <c r="AY11" s="10"/>
      <c r="AZ11" s="10"/>
      <c r="BA11" s="10">
        <f t="shared" si="23"/>
        <v>0</v>
      </c>
      <c r="BB11" s="10"/>
      <c r="BC11" s="9">
        <f t="shared" si="24"/>
        <v>0</v>
      </c>
      <c r="BD11" s="10">
        <f t="shared" si="25"/>
        <v>0</v>
      </c>
      <c r="BE11" s="11">
        <f t="shared" si="26"/>
        <v>1536.7415500000002</v>
      </c>
      <c r="BF11" s="11">
        <f t="shared" si="26"/>
        <v>0</v>
      </c>
      <c r="BG11" s="11">
        <f t="shared" si="27"/>
        <v>1536.7415500000002</v>
      </c>
      <c r="BH11" s="11">
        <f t="shared" si="28"/>
        <v>0</v>
      </c>
      <c r="BI11" s="12">
        <f t="shared" si="29"/>
        <v>0</v>
      </c>
      <c r="BJ11" s="11">
        <f t="shared" si="30"/>
        <v>1536.7415500000002</v>
      </c>
    </row>
    <row r="12" spans="1:62" ht="17.25" customHeight="1">
      <c r="A12" s="21">
        <v>5</v>
      </c>
      <c r="B12" s="14" t="s">
        <v>13</v>
      </c>
      <c r="C12" s="15">
        <v>-9.9999999999766942E-4</v>
      </c>
      <c r="D12" s="2"/>
      <c r="E12" s="15">
        <f t="shared" si="0"/>
        <v>-9.9999999999766942E-4</v>
      </c>
      <c r="F12" s="15"/>
      <c r="G12" s="16">
        <f t="shared" si="1"/>
        <v>0</v>
      </c>
      <c r="H12" s="3">
        <f t="shared" si="2"/>
        <v>-9.9999999999766942E-4</v>
      </c>
      <c r="I12" s="15">
        <v>2.0000000000024443E-3</v>
      </c>
      <c r="J12" s="2"/>
      <c r="K12" s="15">
        <f t="shared" si="3"/>
        <v>2.0000000000024443E-3</v>
      </c>
      <c r="L12" s="15"/>
      <c r="M12" s="16">
        <f t="shared" si="4"/>
        <v>0</v>
      </c>
      <c r="N12" s="15">
        <f t="shared" si="5"/>
        <v>2.0000000000024443E-3</v>
      </c>
      <c r="O12" s="15">
        <v>0</v>
      </c>
      <c r="P12" s="15"/>
      <c r="Q12" s="15">
        <f t="shared" si="6"/>
        <v>0</v>
      </c>
      <c r="R12" s="15"/>
      <c r="S12" s="16">
        <f t="shared" si="7"/>
        <v>0</v>
      </c>
      <c r="T12" s="15">
        <f t="shared" si="8"/>
        <v>0</v>
      </c>
      <c r="U12" s="15">
        <v>0</v>
      </c>
      <c r="V12" s="15"/>
      <c r="W12" s="15">
        <f t="shared" si="9"/>
        <v>0</v>
      </c>
      <c r="X12" s="15"/>
      <c r="Y12" s="16">
        <f t="shared" si="10"/>
        <v>0</v>
      </c>
      <c r="Z12" s="15">
        <f t="shared" si="11"/>
        <v>0</v>
      </c>
      <c r="AA12" s="10">
        <v>-2.2800000000131604E-3</v>
      </c>
      <c r="AB12" s="10"/>
      <c r="AC12" s="10">
        <f t="shared" si="12"/>
        <v>-2.2800000000131604E-3</v>
      </c>
      <c r="AD12" s="10"/>
      <c r="AE12" s="9">
        <f t="shared" si="31"/>
        <v>0</v>
      </c>
      <c r="AF12" s="10">
        <f t="shared" si="13"/>
        <v>-2.2800000000131604E-3</v>
      </c>
      <c r="AG12" s="10">
        <v>-2.0199999999022111E-3</v>
      </c>
      <c r="AH12" s="3"/>
      <c r="AI12" s="10">
        <f t="shared" si="14"/>
        <v>-2.0199999999022111E-3</v>
      </c>
      <c r="AJ12" s="10"/>
      <c r="AK12" s="9">
        <f t="shared" si="15"/>
        <v>0</v>
      </c>
      <c r="AL12" s="10">
        <f t="shared" si="16"/>
        <v>-2.0199999999022111E-3</v>
      </c>
      <c r="AM12" s="10">
        <v>4.2000000030384399E-4</v>
      </c>
      <c r="AN12" s="3"/>
      <c r="AO12" s="10">
        <f t="shared" si="17"/>
        <v>4.2000000030384399E-4</v>
      </c>
      <c r="AP12" s="10"/>
      <c r="AQ12" s="9">
        <f t="shared" si="18"/>
        <v>0</v>
      </c>
      <c r="AR12" s="10">
        <f t="shared" si="19"/>
        <v>4.2000000030384399E-4</v>
      </c>
      <c r="AS12" s="10">
        <v>0</v>
      </c>
      <c r="AT12" s="3"/>
      <c r="AU12" s="10">
        <f t="shared" si="20"/>
        <v>0</v>
      </c>
      <c r="AV12" s="10">
        <v>0</v>
      </c>
      <c r="AW12" s="9">
        <f t="shared" si="21"/>
        <v>0</v>
      </c>
      <c r="AX12" s="10">
        <f t="shared" si="22"/>
        <v>0</v>
      </c>
      <c r="AY12" s="10"/>
      <c r="AZ12" s="10"/>
      <c r="BA12" s="10">
        <f t="shared" si="23"/>
        <v>0</v>
      </c>
      <c r="BB12" s="10"/>
      <c r="BC12" s="9">
        <f t="shared" si="24"/>
        <v>0</v>
      </c>
      <c r="BD12" s="10">
        <f t="shared" si="25"/>
        <v>0</v>
      </c>
      <c r="BE12" s="11">
        <f t="shared" si="26"/>
        <v>-2.8799999996067527E-3</v>
      </c>
      <c r="BF12" s="11">
        <f t="shared" si="26"/>
        <v>0</v>
      </c>
      <c r="BG12" s="11">
        <f t="shared" si="27"/>
        <v>-2.8799999996067527E-3</v>
      </c>
      <c r="BH12" s="11">
        <f t="shared" si="28"/>
        <v>0</v>
      </c>
      <c r="BI12" s="12">
        <f t="shared" si="29"/>
        <v>0</v>
      </c>
      <c r="BJ12" s="11">
        <f t="shared" si="30"/>
        <v>-2.8799999996067527E-3</v>
      </c>
    </row>
    <row r="13" spans="1:62" ht="17.25" customHeight="1">
      <c r="A13" s="21">
        <v>6</v>
      </c>
      <c r="B13" s="14" t="s">
        <v>17</v>
      </c>
      <c r="C13" s="15">
        <v>0</v>
      </c>
      <c r="D13" s="2"/>
      <c r="E13" s="15">
        <f t="shared" si="0"/>
        <v>0</v>
      </c>
      <c r="F13" s="15"/>
      <c r="G13" s="16">
        <f t="shared" si="1"/>
        <v>0</v>
      </c>
      <c r="H13" s="3">
        <f t="shared" si="2"/>
        <v>0</v>
      </c>
      <c r="I13" s="15">
        <v>11.34</v>
      </c>
      <c r="J13" s="2"/>
      <c r="K13" s="15">
        <f t="shared" si="3"/>
        <v>11.34</v>
      </c>
      <c r="L13" s="15"/>
      <c r="M13" s="16">
        <f t="shared" si="4"/>
        <v>0</v>
      </c>
      <c r="N13" s="15">
        <f t="shared" si="5"/>
        <v>11.34</v>
      </c>
      <c r="O13" s="15">
        <v>4.87</v>
      </c>
      <c r="P13" s="15"/>
      <c r="Q13" s="15">
        <f t="shared" si="6"/>
        <v>4.87</v>
      </c>
      <c r="R13" s="15"/>
      <c r="S13" s="16">
        <f t="shared" si="7"/>
        <v>0</v>
      </c>
      <c r="T13" s="15">
        <f t="shared" si="8"/>
        <v>4.87</v>
      </c>
      <c r="U13" s="15">
        <v>-1.5265566588595902E-16</v>
      </c>
      <c r="V13" s="15"/>
      <c r="W13" s="15">
        <f t="shared" si="9"/>
        <v>-1.5265566588595902E-16</v>
      </c>
      <c r="X13" s="15"/>
      <c r="Y13" s="16">
        <f t="shared" si="10"/>
        <v>0</v>
      </c>
      <c r="Z13" s="15">
        <f t="shared" si="11"/>
        <v>-1.5265566588595902E-16</v>
      </c>
      <c r="AA13" s="10">
        <v>0</v>
      </c>
      <c r="AB13" s="10"/>
      <c r="AC13" s="10">
        <f t="shared" si="12"/>
        <v>0</v>
      </c>
      <c r="AD13" s="10"/>
      <c r="AE13" s="9">
        <f t="shared" si="31"/>
        <v>0</v>
      </c>
      <c r="AF13" s="10">
        <f t="shared" si="13"/>
        <v>0</v>
      </c>
      <c r="AG13" s="10">
        <v>0</v>
      </c>
      <c r="AH13" s="3"/>
      <c r="AI13" s="10">
        <f t="shared" si="14"/>
        <v>0</v>
      </c>
      <c r="AJ13" s="10"/>
      <c r="AK13" s="9">
        <f t="shared" si="15"/>
        <v>0</v>
      </c>
      <c r="AL13" s="10">
        <f t="shared" si="16"/>
        <v>0</v>
      </c>
      <c r="AM13" s="10">
        <v>24.129999999999995</v>
      </c>
      <c r="AN13" s="3"/>
      <c r="AO13" s="10">
        <f t="shared" si="17"/>
        <v>24.129999999999995</v>
      </c>
      <c r="AP13" s="10"/>
      <c r="AQ13" s="9">
        <f t="shared" si="18"/>
        <v>0</v>
      </c>
      <c r="AR13" s="10">
        <f t="shared" si="19"/>
        <v>24.129999999999995</v>
      </c>
      <c r="AS13" s="10">
        <v>0</v>
      </c>
      <c r="AT13" s="3"/>
      <c r="AU13" s="10">
        <f t="shared" si="20"/>
        <v>0</v>
      </c>
      <c r="AV13" s="10">
        <v>0</v>
      </c>
      <c r="AW13" s="9">
        <f t="shared" si="21"/>
        <v>0</v>
      </c>
      <c r="AX13" s="10">
        <f t="shared" si="22"/>
        <v>0</v>
      </c>
      <c r="AY13" s="10"/>
      <c r="AZ13" s="10"/>
      <c r="BA13" s="10">
        <f t="shared" si="23"/>
        <v>0</v>
      </c>
      <c r="BB13" s="10"/>
      <c r="BC13" s="9">
        <f t="shared" si="24"/>
        <v>0</v>
      </c>
      <c r="BD13" s="10">
        <f t="shared" si="25"/>
        <v>0</v>
      </c>
      <c r="BE13" s="11">
        <f t="shared" si="26"/>
        <v>40.339999999999996</v>
      </c>
      <c r="BF13" s="11">
        <f t="shared" si="26"/>
        <v>0</v>
      </c>
      <c r="BG13" s="11">
        <f t="shared" si="27"/>
        <v>40.339999999999996</v>
      </c>
      <c r="BH13" s="11">
        <f t="shared" si="28"/>
        <v>0</v>
      </c>
      <c r="BI13" s="12">
        <f t="shared" si="29"/>
        <v>0</v>
      </c>
      <c r="BJ13" s="11">
        <f t="shared" si="30"/>
        <v>40.339999999999996</v>
      </c>
    </row>
    <row r="14" spans="1:62" ht="17.25" customHeight="1">
      <c r="A14" s="21">
        <v>7</v>
      </c>
      <c r="B14" s="14" t="s">
        <v>18</v>
      </c>
      <c r="C14" s="15">
        <v>0</v>
      </c>
      <c r="D14" s="2"/>
      <c r="E14" s="15">
        <f t="shared" si="0"/>
        <v>0</v>
      </c>
      <c r="F14" s="15"/>
      <c r="G14" s="16">
        <f t="shared" si="1"/>
        <v>0</v>
      </c>
      <c r="H14" s="3">
        <f t="shared" si="2"/>
        <v>0</v>
      </c>
      <c r="I14" s="15">
        <v>4.3199999999999861</v>
      </c>
      <c r="J14" s="2"/>
      <c r="K14" s="15">
        <f t="shared" si="3"/>
        <v>4.3199999999999861</v>
      </c>
      <c r="L14" s="15"/>
      <c r="M14" s="16">
        <f t="shared" si="4"/>
        <v>0</v>
      </c>
      <c r="N14" s="15">
        <f t="shared" si="5"/>
        <v>4.3199999999999861</v>
      </c>
      <c r="O14" s="15">
        <v>0.72999999999999687</v>
      </c>
      <c r="P14" s="15"/>
      <c r="Q14" s="15">
        <f t="shared" si="6"/>
        <v>0.72999999999999687</v>
      </c>
      <c r="R14" s="15"/>
      <c r="S14" s="16">
        <f t="shared" si="7"/>
        <v>0</v>
      </c>
      <c r="T14" s="15">
        <f t="shared" si="8"/>
        <v>0.72999999999999687</v>
      </c>
      <c r="U14" s="15">
        <v>0.11999999999999922</v>
      </c>
      <c r="V14" s="15"/>
      <c r="W14" s="15">
        <f t="shared" si="9"/>
        <v>0.11999999999999922</v>
      </c>
      <c r="X14" s="15"/>
      <c r="Y14" s="16">
        <f t="shared" si="10"/>
        <v>0</v>
      </c>
      <c r="Z14" s="15">
        <f t="shared" si="11"/>
        <v>0.11999999999999922</v>
      </c>
      <c r="AA14" s="10">
        <v>5.8899999999999935</v>
      </c>
      <c r="AB14" s="10"/>
      <c r="AC14" s="10">
        <f t="shared" si="12"/>
        <v>5.8899999999999935</v>
      </c>
      <c r="AD14" s="10"/>
      <c r="AE14" s="9">
        <f t="shared" si="31"/>
        <v>0</v>
      </c>
      <c r="AF14" s="10">
        <f t="shared" si="13"/>
        <v>5.8899999999999935</v>
      </c>
      <c r="AG14" s="10">
        <v>23.579999999999984</v>
      </c>
      <c r="AH14" s="3"/>
      <c r="AI14" s="10">
        <f t="shared" si="14"/>
        <v>23.579999999999984</v>
      </c>
      <c r="AJ14" s="10"/>
      <c r="AK14" s="9">
        <f t="shared" si="15"/>
        <v>0</v>
      </c>
      <c r="AL14" s="10">
        <f t="shared" si="16"/>
        <v>23.579999999999984</v>
      </c>
      <c r="AM14" s="10">
        <v>7.9136599999999362</v>
      </c>
      <c r="AN14" s="3"/>
      <c r="AO14" s="10">
        <f t="shared" si="17"/>
        <v>7.9136599999999362</v>
      </c>
      <c r="AP14" s="10"/>
      <c r="AQ14" s="9">
        <f t="shared" si="18"/>
        <v>0</v>
      </c>
      <c r="AR14" s="10">
        <f t="shared" si="19"/>
        <v>7.9136599999999362</v>
      </c>
      <c r="AS14" s="10">
        <v>0</v>
      </c>
      <c r="AT14" s="3"/>
      <c r="AU14" s="10">
        <f t="shared" si="20"/>
        <v>0</v>
      </c>
      <c r="AV14" s="10">
        <v>0</v>
      </c>
      <c r="AW14" s="9">
        <f t="shared" si="21"/>
        <v>0</v>
      </c>
      <c r="AX14" s="10">
        <f t="shared" si="22"/>
        <v>0</v>
      </c>
      <c r="AY14" s="10"/>
      <c r="AZ14" s="10"/>
      <c r="BA14" s="10">
        <f t="shared" si="23"/>
        <v>0</v>
      </c>
      <c r="BB14" s="10"/>
      <c r="BC14" s="9">
        <f t="shared" si="24"/>
        <v>0</v>
      </c>
      <c r="BD14" s="10">
        <f t="shared" si="25"/>
        <v>0</v>
      </c>
      <c r="BE14" s="11">
        <f t="shared" si="26"/>
        <v>42.553659999999894</v>
      </c>
      <c r="BF14" s="11">
        <f t="shared" si="26"/>
        <v>0</v>
      </c>
      <c r="BG14" s="11">
        <f t="shared" si="27"/>
        <v>42.553659999999894</v>
      </c>
      <c r="BH14" s="11">
        <f t="shared" si="28"/>
        <v>0</v>
      </c>
      <c r="BI14" s="12">
        <f t="shared" si="29"/>
        <v>0</v>
      </c>
      <c r="BJ14" s="11">
        <f t="shared" si="30"/>
        <v>42.553659999999894</v>
      </c>
    </row>
    <row r="15" spans="1:62" ht="17.25" customHeight="1">
      <c r="A15" s="21">
        <v>8</v>
      </c>
      <c r="B15" s="14" t="s">
        <v>19</v>
      </c>
      <c r="C15" s="15">
        <v>0</v>
      </c>
      <c r="D15" s="2"/>
      <c r="E15" s="15">
        <f t="shared" si="0"/>
        <v>0</v>
      </c>
      <c r="F15" s="15"/>
      <c r="G15" s="16">
        <f t="shared" si="1"/>
        <v>0</v>
      </c>
      <c r="H15" s="3">
        <f t="shared" si="2"/>
        <v>0</v>
      </c>
      <c r="I15" s="15">
        <v>0</v>
      </c>
      <c r="J15" s="2"/>
      <c r="K15" s="15">
        <f t="shared" si="3"/>
        <v>0</v>
      </c>
      <c r="L15" s="15"/>
      <c r="M15" s="16">
        <f t="shared" si="4"/>
        <v>0</v>
      </c>
      <c r="N15" s="15">
        <f t="shared" si="5"/>
        <v>0</v>
      </c>
      <c r="O15" s="15">
        <v>0</v>
      </c>
      <c r="P15" s="15"/>
      <c r="Q15" s="15">
        <f t="shared" si="6"/>
        <v>0</v>
      </c>
      <c r="R15" s="15"/>
      <c r="S15" s="16">
        <f t="shared" si="7"/>
        <v>0</v>
      </c>
      <c r="T15" s="15">
        <f t="shared" si="8"/>
        <v>0</v>
      </c>
      <c r="U15" s="15">
        <v>0</v>
      </c>
      <c r="V15" s="15"/>
      <c r="W15" s="15">
        <f t="shared" si="9"/>
        <v>0</v>
      </c>
      <c r="X15" s="15"/>
      <c r="Y15" s="16">
        <f t="shared" si="10"/>
        <v>0</v>
      </c>
      <c r="Z15" s="15">
        <f t="shared" si="11"/>
        <v>0</v>
      </c>
      <c r="AA15" s="10">
        <v>3.6000000000990795E-4</v>
      </c>
      <c r="AB15" s="10"/>
      <c r="AC15" s="10">
        <f t="shared" si="12"/>
        <v>3.6000000000990795E-4</v>
      </c>
      <c r="AD15" s="10"/>
      <c r="AE15" s="9">
        <f t="shared" si="31"/>
        <v>0</v>
      </c>
      <c r="AF15" s="10">
        <f t="shared" si="13"/>
        <v>3.6000000000990795E-4</v>
      </c>
      <c r="AG15" s="10">
        <v>-4.7999999996761744E-4</v>
      </c>
      <c r="AH15" s="3"/>
      <c r="AI15" s="10">
        <f t="shared" si="14"/>
        <v>-4.7999999996761744E-4</v>
      </c>
      <c r="AJ15" s="10"/>
      <c r="AK15" s="9">
        <f t="shared" si="15"/>
        <v>0</v>
      </c>
      <c r="AL15" s="10">
        <f t="shared" si="16"/>
        <v>-4.7999999996761744E-4</v>
      </c>
      <c r="AM15" s="10">
        <v>9.0000000005829861E-4</v>
      </c>
      <c r="AN15" s="3"/>
      <c r="AO15" s="10">
        <f t="shared" si="17"/>
        <v>9.0000000005829861E-4</v>
      </c>
      <c r="AP15" s="10"/>
      <c r="AQ15" s="9">
        <f t="shared" si="18"/>
        <v>0</v>
      </c>
      <c r="AR15" s="10">
        <f t="shared" si="19"/>
        <v>9.0000000005829861E-4</v>
      </c>
      <c r="AS15" s="10">
        <v>0</v>
      </c>
      <c r="AT15" s="3"/>
      <c r="AU15" s="10">
        <f t="shared" si="20"/>
        <v>0</v>
      </c>
      <c r="AV15" s="10">
        <v>0</v>
      </c>
      <c r="AW15" s="9">
        <f t="shared" si="21"/>
        <v>0</v>
      </c>
      <c r="AX15" s="10">
        <f t="shared" si="22"/>
        <v>0</v>
      </c>
      <c r="AY15" s="10"/>
      <c r="AZ15" s="10"/>
      <c r="BA15" s="10">
        <f t="shared" si="23"/>
        <v>0</v>
      </c>
      <c r="BB15" s="10"/>
      <c r="BC15" s="9">
        <f t="shared" si="24"/>
        <v>0</v>
      </c>
      <c r="BD15" s="10">
        <f t="shared" si="25"/>
        <v>0</v>
      </c>
      <c r="BE15" s="11">
        <f t="shared" si="26"/>
        <v>7.8000000010058912E-4</v>
      </c>
      <c r="BF15" s="11">
        <f t="shared" si="26"/>
        <v>0</v>
      </c>
      <c r="BG15" s="11">
        <f t="shared" si="27"/>
        <v>7.8000000010058912E-4</v>
      </c>
      <c r="BH15" s="11">
        <f t="shared" si="28"/>
        <v>0</v>
      </c>
      <c r="BI15" s="12">
        <f t="shared" si="29"/>
        <v>0</v>
      </c>
      <c r="BJ15" s="11">
        <f t="shared" si="30"/>
        <v>7.8000000010058912E-4</v>
      </c>
    </row>
    <row r="16" spans="1:62" ht="17.25" customHeight="1">
      <c r="A16" s="21">
        <v>9</v>
      </c>
      <c r="B16" s="14" t="s">
        <v>20</v>
      </c>
      <c r="C16" s="15">
        <v>-3.8800000000011603E-3</v>
      </c>
      <c r="D16" s="15"/>
      <c r="E16" s="15">
        <f t="shared" si="0"/>
        <v>-3.8800000000011603E-3</v>
      </c>
      <c r="F16" s="15"/>
      <c r="G16" s="16">
        <f t="shared" si="1"/>
        <v>0</v>
      </c>
      <c r="H16" s="3">
        <f t="shared" si="2"/>
        <v>-3.8800000000011603E-3</v>
      </c>
      <c r="I16" s="15">
        <v>1.6200000000000081</v>
      </c>
      <c r="J16" s="2"/>
      <c r="K16" s="15">
        <f t="shared" si="3"/>
        <v>1.6200000000000081</v>
      </c>
      <c r="L16" s="15">
        <v>1.62</v>
      </c>
      <c r="M16" s="16">
        <f t="shared" si="4"/>
        <v>99.999999999999517</v>
      </c>
      <c r="N16" s="15">
        <f t="shared" si="5"/>
        <v>7.9936057773011271E-15</v>
      </c>
      <c r="O16" s="15">
        <v>0</v>
      </c>
      <c r="P16" s="15"/>
      <c r="Q16" s="15">
        <f t="shared" si="6"/>
        <v>0</v>
      </c>
      <c r="R16" s="15"/>
      <c r="S16" s="16">
        <f t="shared" si="7"/>
        <v>0</v>
      </c>
      <c r="T16" s="15">
        <f t="shared" si="8"/>
        <v>0</v>
      </c>
      <c r="U16" s="15">
        <v>0</v>
      </c>
      <c r="V16" s="15"/>
      <c r="W16" s="15">
        <f t="shared" si="9"/>
        <v>0</v>
      </c>
      <c r="X16" s="15"/>
      <c r="Y16" s="16">
        <f t="shared" si="10"/>
        <v>0</v>
      </c>
      <c r="Z16" s="15">
        <f t="shared" si="11"/>
        <v>0</v>
      </c>
      <c r="AA16" s="10">
        <v>22.271839999999969</v>
      </c>
      <c r="AB16" s="10"/>
      <c r="AC16" s="10">
        <f t="shared" si="12"/>
        <v>22.271839999999969</v>
      </c>
      <c r="AD16" s="10">
        <v>15.3</v>
      </c>
      <c r="AE16" s="9">
        <f t="shared" si="31"/>
        <v>68.696614199814761</v>
      </c>
      <c r="AF16" s="10">
        <f t="shared" si="13"/>
        <v>6.9718399999999683</v>
      </c>
      <c r="AG16" s="10">
        <v>59.667380000000321</v>
      </c>
      <c r="AH16" s="3"/>
      <c r="AI16" s="10">
        <f t="shared" si="14"/>
        <v>59.667380000000321</v>
      </c>
      <c r="AJ16" s="10">
        <v>59.67</v>
      </c>
      <c r="AK16" s="9">
        <f t="shared" si="15"/>
        <v>100.00439100895613</v>
      </c>
      <c r="AL16" s="10">
        <f t="shared" si="16"/>
        <v>-2.6199999996805445E-3</v>
      </c>
      <c r="AM16" s="10">
        <v>8.6335000000001401</v>
      </c>
      <c r="AN16" s="3"/>
      <c r="AO16" s="10">
        <f t="shared" si="17"/>
        <v>8.6335000000001401</v>
      </c>
      <c r="AP16" s="10">
        <v>8.6300000000000008</v>
      </c>
      <c r="AQ16" s="9">
        <f t="shared" si="18"/>
        <v>99.959460242078663</v>
      </c>
      <c r="AR16" s="10">
        <f t="shared" si="19"/>
        <v>3.5000000001392806E-3</v>
      </c>
      <c r="AS16" s="10">
        <v>0</v>
      </c>
      <c r="AT16" s="3"/>
      <c r="AU16" s="10">
        <f t="shared" si="20"/>
        <v>0</v>
      </c>
      <c r="AV16" s="10">
        <v>0</v>
      </c>
      <c r="AW16" s="9">
        <f t="shared" si="21"/>
        <v>0</v>
      </c>
      <c r="AX16" s="10">
        <f t="shared" si="22"/>
        <v>0</v>
      </c>
      <c r="AY16" s="10"/>
      <c r="AZ16" s="10"/>
      <c r="BA16" s="10">
        <f t="shared" si="23"/>
        <v>0</v>
      </c>
      <c r="BB16" s="10"/>
      <c r="BC16" s="9">
        <f t="shared" si="24"/>
        <v>0</v>
      </c>
      <c r="BD16" s="10">
        <f t="shared" si="25"/>
        <v>0</v>
      </c>
      <c r="BE16" s="11">
        <f t="shared" si="26"/>
        <v>92.18884000000044</v>
      </c>
      <c r="BF16" s="11">
        <f t="shared" si="26"/>
        <v>0</v>
      </c>
      <c r="BG16" s="11">
        <f t="shared" si="27"/>
        <v>92.18884000000044</v>
      </c>
      <c r="BH16" s="11">
        <f t="shared" si="28"/>
        <v>85.22</v>
      </c>
      <c r="BI16" s="12">
        <f t="shared" si="29"/>
        <v>92.440690218034632</v>
      </c>
      <c r="BJ16" s="11">
        <f t="shared" si="30"/>
        <v>6.9688400000004407</v>
      </c>
    </row>
    <row r="17" spans="1:62" ht="17.25" customHeight="1">
      <c r="A17" s="21">
        <v>10</v>
      </c>
      <c r="B17" s="14" t="s">
        <v>21</v>
      </c>
      <c r="C17" s="15">
        <v>0</v>
      </c>
      <c r="D17" s="15"/>
      <c r="E17" s="15">
        <f t="shared" si="0"/>
        <v>0</v>
      </c>
      <c r="F17" s="25"/>
      <c r="G17" s="16">
        <f t="shared" si="1"/>
        <v>0</v>
      </c>
      <c r="H17" s="3">
        <f t="shared" si="2"/>
        <v>0</v>
      </c>
      <c r="I17" s="15">
        <v>3.37</v>
      </c>
      <c r="J17" s="2"/>
      <c r="K17" s="15">
        <f t="shared" si="3"/>
        <v>3.37</v>
      </c>
      <c r="L17" s="15">
        <v>3.37</v>
      </c>
      <c r="M17" s="16">
        <f t="shared" si="4"/>
        <v>100</v>
      </c>
      <c r="N17" s="15">
        <f t="shared" si="5"/>
        <v>0</v>
      </c>
      <c r="O17" s="15">
        <v>2.2204460492503131E-15</v>
      </c>
      <c r="P17" s="15"/>
      <c r="Q17" s="15">
        <f t="shared" si="6"/>
        <v>2.2204460492503131E-15</v>
      </c>
      <c r="R17" s="15"/>
      <c r="S17" s="16">
        <f t="shared" si="7"/>
        <v>0</v>
      </c>
      <c r="T17" s="15">
        <f t="shared" si="8"/>
        <v>2.2204460492503131E-15</v>
      </c>
      <c r="U17" s="15">
        <v>0</v>
      </c>
      <c r="V17" s="15"/>
      <c r="W17" s="15">
        <f t="shared" si="9"/>
        <v>0</v>
      </c>
      <c r="X17" s="15"/>
      <c r="Y17" s="16">
        <f t="shared" si="10"/>
        <v>0</v>
      </c>
      <c r="Z17" s="15">
        <f t="shared" si="11"/>
        <v>0</v>
      </c>
      <c r="AA17" s="10">
        <v>-1.9999999999917861E-3</v>
      </c>
      <c r="AB17" s="10"/>
      <c r="AC17" s="10">
        <f t="shared" si="12"/>
        <v>-1.9999999999917861E-3</v>
      </c>
      <c r="AD17" s="35"/>
      <c r="AE17" s="9">
        <f t="shared" si="31"/>
        <v>0</v>
      </c>
      <c r="AF17" s="10">
        <f t="shared" si="13"/>
        <v>-1.9999999999917861E-3</v>
      </c>
      <c r="AG17" s="10">
        <v>-2.660000000091145E-3</v>
      </c>
      <c r="AH17" s="3"/>
      <c r="AI17" s="10">
        <f t="shared" si="14"/>
        <v>-2.660000000091145E-3</v>
      </c>
      <c r="AJ17" s="35"/>
      <c r="AK17" s="9">
        <f t="shared" si="15"/>
        <v>0</v>
      </c>
      <c r="AL17" s="10">
        <f t="shared" si="16"/>
        <v>-2.660000000091145E-3</v>
      </c>
      <c r="AM17" s="10">
        <v>1.160000000155037E-3</v>
      </c>
      <c r="AN17" s="3"/>
      <c r="AO17" s="10">
        <f t="shared" si="17"/>
        <v>1.160000000155037E-3</v>
      </c>
      <c r="AP17" s="10"/>
      <c r="AQ17" s="9">
        <f t="shared" si="18"/>
        <v>0</v>
      </c>
      <c r="AR17" s="10">
        <f t="shared" si="19"/>
        <v>1.160000000155037E-3</v>
      </c>
      <c r="AS17" s="10">
        <v>1.7763568394002505E-15</v>
      </c>
      <c r="AT17" s="3"/>
      <c r="AU17" s="10">
        <f t="shared" si="20"/>
        <v>1.7763568394002505E-15</v>
      </c>
      <c r="AV17" s="10">
        <v>0</v>
      </c>
      <c r="AW17" s="9">
        <f t="shared" si="21"/>
        <v>0</v>
      </c>
      <c r="AX17" s="10">
        <f t="shared" si="22"/>
        <v>1.7763568394002505E-15</v>
      </c>
      <c r="AY17" s="10"/>
      <c r="AZ17" s="10"/>
      <c r="BA17" s="10">
        <f t="shared" si="23"/>
        <v>0</v>
      </c>
      <c r="BB17" s="10"/>
      <c r="BC17" s="9">
        <f t="shared" si="24"/>
        <v>0</v>
      </c>
      <c r="BD17" s="10">
        <f t="shared" si="25"/>
        <v>0</v>
      </c>
      <c r="BE17" s="11">
        <f t="shared" si="26"/>
        <v>3.3665000000000762</v>
      </c>
      <c r="BF17" s="11">
        <f t="shared" si="26"/>
        <v>0</v>
      </c>
      <c r="BG17" s="11">
        <f t="shared" si="27"/>
        <v>3.3665000000000762</v>
      </c>
      <c r="BH17" s="11">
        <f t="shared" si="28"/>
        <v>3.37</v>
      </c>
      <c r="BI17" s="12">
        <f t="shared" si="29"/>
        <v>100.1039655428464</v>
      </c>
      <c r="BJ17" s="11">
        <f t="shared" si="30"/>
        <v>-3.4999999999238973E-3</v>
      </c>
    </row>
    <row r="18" spans="1:62" ht="17.25" customHeight="1">
      <c r="A18" s="21">
        <v>11</v>
      </c>
      <c r="B18" s="14" t="s">
        <v>22</v>
      </c>
      <c r="C18" s="15">
        <v>-4.3599999999983652E-3</v>
      </c>
      <c r="D18" s="15"/>
      <c r="E18" s="15">
        <f t="shared" si="0"/>
        <v>-4.3599999999983652E-3</v>
      </c>
      <c r="F18" s="15"/>
      <c r="G18" s="16">
        <f t="shared" si="1"/>
        <v>0</v>
      </c>
      <c r="H18" s="3">
        <f t="shared" si="2"/>
        <v>-4.3599999999983652E-3</v>
      </c>
      <c r="I18" s="15">
        <v>0</v>
      </c>
      <c r="J18" s="3"/>
      <c r="K18" s="15">
        <f t="shared" si="3"/>
        <v>0</v>
      </c>
      <c r="L18" s="15"/>
      <c r="M18" s="16">
        <f t="shared" si="4"/>
        <v>0</v>
      </c>
      <c r="N18" s="15">
        <f t="shared" si="5"/>
        <v>0</v>
      </c>
      <c r="O18" s="15">
        <v>0</v>
      </c>
      <c r="P18" s="15"/>
      <c r="Q18" s="15">
        <f t="shared" si="6"/>
        <v>0</v>
      </c>
      <c r="R18" s="15"/>
      <c r="S18" s="16">
        <f t="shared" si="7"/>
        <v>0</v>
      </c>
      <c r="T18" s="15">
        <f t="shared" si="8"/>
        <v>0</v>
      </c>
      <c r="U18" s="15">
        <v>0</v>
      </c>
      <c r="V18" s="15"/>
      <c r="W18" s="15">
        <f t="shared" si="9"/>
        <v>0</v>
      </c>
      <c r="X18" s="15"/>
      <c r="Y18" s="16">
        <f t="shared" si="10"/>
        <v>0</v>
      </c>
      <c r="Z18" s="15">
        <f t="shared" si="11"/>
        <v>0</v>
      </c>
      <c r="AA18" s="10">
        <v>0.624560000000006</v>
      </c>
      <c r="AB18" s="10"/>
      <c r="AC18" s="10">
        <f t="shared" si="12"/>
        <v>0.624560000000006</v>
      </c>
      <c r="AD18" s="10">
        <v>0.25</v>
      </c>
      <c r="AE18" s="9">
        <f t="shared" si="31"/>
        <v>40.028179838605993</v>
      </c>
      <c r="AF18" s="10">
        <f t="shared" si="13"/>
        <v>0.374560000000006</v>
      </c>
      <c r="AG18" s="10">
        <v>6.4820999999997184</v>
      </c>
      <c r="AH18" s="3"/>
      <c r="AI18" s="10">
        <f t="shared" si="14"/>
        <v>6.4820999999997184</v>
      </c>
      <c r="AJ18" s="10">
        <v>4.9000000000000004</v>
      </c>
      <c r="AK18" s="9">
        <f t="shared" si="15"/>
        <v>75.592786288397491</v>
      </c>
      <c r="AL18" s="10">
        <f t="shared" si="16"/>
        <v>1.5820999999997181</v>
      </c>
      <c r="AM18" s="10">
        <v>1.0199999999999818</v>
      </c>
      <c r="AN18" s="3"/>
      <c r="AO18" s="10">
        <f t="shared" si="17"/>
        <v>1.0199999999999818</v>
      </c>
      <c r="AP18" s="10">
        <v>1.02</v>
      </c>
      <c r="AQ18" s="9">
        <f t="shared" si="18"/>
        <v>100.00000000000178</v>
      </c>
      <c r="AR18" s="10">
        <f t="shared" si="19"/>
        <v>-1.8207657603852567E-14</v>
      </c>
      <c r="AS18" s="10">
        <v>0</v>
      </c>
      <c r="AT18" s="3"/>
      <c r="AU18" s="10">
        <f t="shared" si="20"/>
        <v>0</v>
      </c>
      <c r="AV18" s="10">
        <v>0</v>
      </c>
      <c r="AW18" s="9">
        <f t="shared" si="21"/>
        <v>0</v>
      </c>
      <c r="AX18" s="10">
        <f t="shared" si="22"/>
        <v>0</v>
      </c>
      <c r="AY18" s="10"/>
      <c r="AZ18" s="10"/>
      <c r="BA18" s="10">
        <f t="shared" si="23"/>
        <v>0</v>
      </c>
      <c r="BB18" s="10"/>
      <c r="BC18" s="9">
        <f t="shared" si="24"/>
        <v>0</v>
      </c>
      <c r="BD18" s="10">
        <f t="shared" si="25"/>
        <v>0</v>
      </c>
      <c r="BE18" s="11">
        <f t="shared" si="26"/>
        <v>8.1222999999997079</v>
      </c>
      <c r="BF18" s="11">
        <f t="shared" si="26"/>
        <v>0</v>
      </c>
      <c r="BG18" s="11">
        <f t="shared" si="27"/>
        <v>8.1222999999997079</v>
      </c>
      <c r="BH18" s="11">
        <f t="shared" si="28"/>
        <v>6.17</v>
      </c>
      <c r="BI18" s="12">
        <f t="shared" si="29"/>
        <v>75.963704861926075</v>
      </c>
      <c r="BJ18" s="11">
        <f t="shared" si="30"/>
        <v>1.9522999999997079</v>
      </c>
    </row>
    <row r="19" spans="1:62" ht="17.25" customHeight="1">
      <c r="A19" s="21">
        <v>12</v>
      </c>
      <c r="B19" s="14" t="s">
        <v>23</v>
      </c>
      <c r="C19" s="15">
        <v>0</v>
      </c>
      <c r="D19" s="2"/>
      <c r="E19" s="15">
        <f t="shared" si="0"/>
        <v>0</v>
      </c>
      <c r="F19" s="24"/>
      <c r="G19" s="16">
        <f t="shared" si="1"/>
        <v>0</v>
      </c>
      <c r="H19" s="3">
        <f t="shared" si="2"/>
        <v>0</v>
      </c>
      <c r="I19" s="15">
        <v>0</v>
      </c>
      <c r="J19" s="2"/>
      <c r="K19" s="15">
        <f t="shared" si="3"/>
        <v>0</v>
      </c>
      <c r="L19" s="15"/>
      <c r="M19" s="16">
        <f t="shared" si="4"/>
        <v>0</v>
      </c>
      <c r="N19" s="15">
        <f t="shared" si="5"/>
        <v>0</v>
      </c>
      <c r="O19" s="15">
        <v>0</v>
      </c>
      <c r="P19" s="15"/>
      <c r="Q19" s="15">
        <f t="shared" si="6"/>
        <v>0</v>
      </c>
      <c r="R19" s="15"/>
      <c r="S19" s="16">
        <f t="shared" si="7"/>
        <v>0</v>
      </c>
      <c r="T19" s="15">
        <f t="shared" si="8"/>
        <v>0</v>
      </c>
      <c r="U19" s="15">
        <v>0</v>
      </c>
      <c r="V19" s="15"/>
      <c r="W19" s="15">
        <f t="shared" si="9"/>
        <v>0</v>
      </c>
      <c r="X19" s="15"/>
      <c r="Y19" s="16">
        <f t="shared" si="10"/>
        <v>0</v>
      </c>
      <c r="Z19" s="15">
        <f t="shared" si="11"/>
        <v>0</v>
      </c>
      <c r="AA19" s="10">
        <v>1.8400000000013961E-3</v>
      </c>
      <c r="AB19" s="10"/>
      <c r="AC19" s="10">
        <f t="shared" si="12"/>
        <v>1.8400000000013961E-3</v>
      </c>
      <c r="AD19" s="10"/>
      <c r="AE19" s="9">
        <f t="shared" si="31"/>
        <v>0</v>
      </c>
      <c r="AF19" s="10">
        <f t="shared" si="13"/>
        <v>1.8400000000013961E-3</v>
      </c>
      <c r="AG19" s="10">
        <v>-4.1400000000066939E-3</v>
      </c>
      <c r="AH19" s="3"/>
      <c r="AI19" s="10">
        <f t="shared" si="14"/>
        <v>-4.1400000000066939E-3</v>
      </c>
      <c r="AJ19" s="10"/>
      <c r="AK19" s="9">
        <f t="shared" si="15"/>
        <v>0</v>
      </c>
      <c r="AL19" s="10">
        <f t="shared" si="16"/>
        <v>-4.1400000000066939E-3</v>
      </c>
      <c r="AM19" s="10">
        <v>-2.0200000000727414E-3</v>
      </c>
      <c r="AN19" s="3"/>
      <c r="AO19" s="10">
        <f t="shared" si="17"/>
        <v>-2.0200000000727414E-3</v>
      </c>
      <c r="AP19" s="10"/>
      <c r="AQ19" s="9">
        <f t="shared" si="18"/>
        <v>0</v>
      </c>
      <c r="AR19" s="10">
        <f t="shared" si="19"/>
        <v>-2.0200000000727414E-3</v>
      </c>
      <c r="AS19" s="10">
        <v>0</v>
      </c>
      <c r="AT19" s="3"/>
      <c r="AU19" s="10">
        <f t="shared" si="20"/>
        <v>0</v>
      </c>
      <c r="AV19" s="10">
        <v>0</v>
      </c>
      <c r="AW19" s="9">
        <f t="shared" si="21"/>
        <v>0</v>
      </c>
      <c r="AX19" s="10">
        <f t="shared" si="22"/>
        <v>0</v>
      </c>
      <c r="AY19" s="10"/>
      <c r="AZ19" s="10"/>
      <c r="BA19" s="10">
        <f t="shared" si="23"/>
        <v>0</v>
      </c>
      <c r="BB19" s="10"/>
      <c r="BC19" s="9">
        <f t="shared" si="24"/>
        <v>0</v>
      </c>
      <c r="BD19" s="10">
        <f t="shared" si="25"/>
        <v>0</v>
      </c>
      <c r="BE19" s="11">
        <f t="shared" si="26"/>
        <v>-4.3200000000780392E-3</v>
      </c>
      <c r="BF19" s="11">
        <f t="shared" si="26"/>
        <v>0</v>
      </c>
      <c r="BG19" s="11">
        <f t="shared" si="27"/>
        <v>-4.3200000000780392E-3</v>
      </c>
      <c r="BH19" s="11">
        <f t="shared" si="28"/>
        <v>0</v>
      </c>
      <c r="BI19" s="12">
        <f t="shared" si="29"/>
        <v>0</v>
      </c>
      <c r="BJ19" s="11">
        <f t="shared" si="30"/>
        <v>-4.3200000000780392E-3</v>
      </c>
    </row>
    <row r="20" spans="1:62" ht="17.25" customHeight="1">
      <c r="A20" s="21">
        <v>13</v>
      </c>
      <c r="B20" s="14" t="s">
        <v>24</v>
      </c>
      <c r="C20" s="15">
        <v>0</v>
      </c>
      <c r="D20" s="15"/>
      <c r="E20" s="15">
        <f t="shared" si="0"/>
        <v>0</v>
      </c>
      <c r="F20" s="15"/>
      <c r="G20" s="16">
        <f t="shared" si="1"/>
        <v>0</v>
      </c>
      <c r="H20" s="3">
        <f t="shared" si="2"/>
        <v>0</v>
      </c>
      <c r="I20" s="15">
        <v>0</v>
      </c>
      <c r="J20" s="2"/>
      <c r="K20" s="15">
        <f t="shared" si="3"/>
        <v>0</v>
      </c>
      <c r="L20" s="15"/>
      <c r="M20" s="16">
        <f t="shared" si="4"/>
        <v>0</v>
      </c>
      <c r="N20" s="15">
        <f t="shared" si="5"/>
        <v>0</v>
      </c>
      <c r="O20" s="15">
        <v>0</v>
      </c>
      <c r="P20" s="15"/>
      <c r="Q20" s="15">
        <f t="shared" si="6"/>
        <v>0</v>
      </c>
      <c r="R20" s="15"/>
      <c r="S20" s="16">
        <f t="shared" si="7"/>
        <v>0</v>
      </c>
      <c r="T20" s="15">
        <f t="shared" si="8"/>
        <v>0</v>
      </c>
      <c r="U20" s="15">
        <v>0</v>
      </c>
      <c r="V20" s="15"/>
      <c r="W20" s="15">
        <f t="shared" si="9"/>
        <v>0</v>
      </c>
      <c r="X20" s="15"/>
      <c r="Y20" s="16">
        <f t="shared" si="10"/>
        <v>0</v>
      </c>
      <c r="Z20" s="15">
        <f t="shared" si="11"/>
        <v>0</v>
      </c>
      <c r="AA20" s="10">
        <v>-3.399999999942338E-3</v>
      </c>
      <c r="AB20" s="10"/>
      <c r="AC20" s="10">
        <f t="shared" si="12"/>
        <v>-3.399999999942338E-3</v>
      </c>
      <c r="AD20" s="10"/>
      <c r="AE20" s="9">
        <f t="shared" si="31"/>
        <v>0</v>
      </c>
      <c r="AF20" s="10">
        <f t="shared" si="13"/>
        <v>-3.399999999942338E-3</v>
      </c>
      <c r="AG20" s="10">
        <v>0</v>
      </c>
      <c r="AH20" s="3"/>
      <c r="AI20" s="10">
        <f t="shared" si="14"/>
        <v>0</v>
      </c>
      <c r="AJ20" s="10"/>
      <c r="AK20" s="9">
        <f t="shared" si="15"/>
        <v>0</v>
      </c>
      <c r="AL20" s="10">
        <f t="shared" si="16"/>
        <v>0</v>
      </c>
      <c r="AM20" s="10">
        <v>1.1000000000000001</v>
      </c>
      <c r="AN20" s="10"/>
      <c r="AO20" s="10">
        <f t="shared" si="17"/>
        <v>1.1000000000000001</v>
      </c>
      <c r="AP20" s="10">
        <v>1.1000000000000001</v>
      </c>
      <c r="AQ20" s="9">
        <f t="shared" si="18"/>
        <v>100</v>
      </c>
      <c r="AR20" s="10">
        <f t="shared" si="19"/>
        <v>0</v>
      </c>
      <c r="AS20" s="10">
        <v>0</v>
      </c>
      <c r="AT20" s="3"/>
      <c r="AU20" s="10">
        <f t="shared" si="20"/>
        <v>0</v>
      </c>
      <c r="AV20" s="10">
        <v>0</v>
      </c>
      <c r="AW20" s="9">
        <f t="shared" si="21"/>
        <v>0</v>
      </c>
      <c r="AX20" s="10">
        <f t="shared" si="22"/>
        <v>0</v>
      </c>
      <c r="AY20" s="10"/>
      <c r="AZ20" s="10"/>
      <c r="BA20" s="10">
        <f t="shared" si="23"/>
        <v>0</v>
      </c>
      <c r="BB20" s="10"/>
      <c r="BC20" s="9">
        <f t="shared" si="24"/>
        <v>0</v>
      </c>
      <c r="BD20" s="10">
        <f t="shared" si="25"/>
        <v>0</v>
      </c>
      <c r="BE20" s="11">
        <f t="shared" si="26"/>
        <v>1.0966000000000578</v>
      </c>
      <c r="BF20" s="11">
        <f t="shared" si="26"/>
        <v>0</v>
      </c>
      <c r="BG20" s="11">
        <f t="shared" si="27"/>
        <v>1.0966000000000578</v>
      </c>
      <c r="BH20" s="11">
        <f t="shared" si="28"/>
        <v>1.1000000000000001</v>
      </c>
      <c r="BI20" s="12">
        <f t="shared" si="29"/>
        <v>100.3100492431098</v>
      </c>
      <c r="BJ20" s="11">
        <f t="shared" si="30"/>
        <v>-3.399999999942338E-3</v>
      </c>
    </row>
    <row r="21" spans="1:62" ht="17.25" customHeight="1">
      <c r="A21" s="21">
        <v>14</v>
      </c>
      <c r="B21" s="14" t="s">
        <v>25</v>
      </c>
      <c r="C21" s="15">
        <v>1.1199999999999992</v>
      </c>
      <c r="D21" s="15"/>
      <c r="E21" s="15">
        <f t="shared" si="0"/>
        <v>1.1199999999999992</v>
      </c>
      <c r="F21" s="15"/>
      <c r="G21" s="16">
        <f t="shared" si="1"/>
        <v>0</v>
      </c>
      <c r="H21" s="3">
        <f t="shared" si="2"/>
        <v>1.1199999999999992</v>
      </c>
      <c r="I21" s="15">
        <v>12.120000000000005</v>
      </c>
      <c r="J21" s="2"/>
      <c r="K21" s="15">
        <f t="shared" si="3"/>
        <v>12.120000000000005</v>
      </c>
      <c r="L21" s="15"/>
      <c r="M21" s="16">
        <f t="shared" si="4"/>
        <v>0</v>
      </c>
      <c r="N21" s="15">
        <f t="shared" si="5"/>
        <v>12.120000000000005</v>
      </c>
      <c r="O21" s="15">
        <v>4.68</v>
      </c>
      <c r="P21" s="15"/>
      <c r="Q21" s="15">
        <f t="shared" si="6"/>
        <v>4.68</v>
      </c>
      <c r="R21" s="15"/>
      <c r="S21" s="16">
        <f t="shared" si="7"/>
        <v>0</v>
      </c>
      <c r="T21" s="15">
        <f t="shared" si="8"/>
        <v>4.68</v>
      </c>
      <c r="U21" s="15">
        <v>0.15</v>
      </c>
      <c r="V21" s="15"/>
      <c r="W21" s="15">
        <f t="shared" si="9"/>
        <v>0.15</v>
      </c>
      <c r="X21" s="15">
        <v>0.15</v>
      </c>
      <c r="Y21" s="16">
        <f t="shared" si="10"/>
        <v>100</v>
      </c>
      <c r="Z21" s="15">
        <f t="shared" si="11"/>
        <v>0</v>
      </c>
      <c r="AA21" s="10">
        <v>44.658000000000015</v>
      </c>
      <c r="AB21" s="10"/>
      <c r="AC21" s="10">
        <f t="shared" si="12"/>
        <v>44.658000000000015</v>
      </c>
      <c r="AD21" s="10">
        <v>13.504</v>
      </c>
      <c r="AE21" s="9">
        <f t="shared" si="31"/>
        <v>30.238703031931557</v>
      </c>
      <c r="AF21" s="10">
        <f t="shared" si="13"/>
        <v>31.154000000000018</v>
      </c>
      <c r="AG21" s="10">
        <v>421.77524000000005</v>
      </c>
      <c r="AH21" s="3"/>
      <c r="AI21" s="10">
        <f t="shared" si="14"/>
        <v>421.77524000000005</v>
      </c>
      <c r="AJ21" s="10">
        <v>9.0969999999999995</v>
      </c>
      <c r="AK21" s="9">
        <f t="shared" si="15"/>
        <v>2.1568359489286282</v>
      </c>
      <c r="AL21" s="10">
        <f t="shared" si="16"/>
        <v>412.67824000000007</v>
      </c>
      <c r="AM21" s="10">
        <v>266.63699999999994</v>
      </c>
      <c r="AN21" s="3"/>
      <c r="AO21" s="10">
        <f t="shared" si="17"/>
        <v>266.63699999999994</v>
      </c>
      <c r="AP21" s="10">
        <v>84.1</v>
      </c>
      <c r="AQ21" s="9">
        <f t="shared" si="18"/>
        <v>31.541008937244275</v>
      </c>
      <c r="AR21" s="10">
        <f t="shared" si="19"/>
        <v>182.53699999999995</v>
      </c>
      <c r="AS21" s="10">
        <v>0</v>
      </c>
      <c r="AT21" s="3"/>
      <c r="AU21" s="10">
        <f t="shared" si="20"/>
        <v>0</v>
      </c>
      <c r="AV21" s="10">
        <v>0</v>
      </c>
      <c r="AW21" s="9">
        <f t="shared" si="21"/>
        <v>0</v>
      </c>
      <c r="AX21" s="10">
        <f t="shared" si="22"/>
        <v>0</v>
      </c>
      <c r="AY21" s="10"/>
      <c r="AZ21" s="10"/>
      <c r="BA21" s="10">
        <f t="shared" si="23"/>
        <v>0</v>
      </c>
      <c r="BB21" s="10"/>
      <c r="BC21" s="9">
        <f t="shared" si="24"/>
        <v>0</v>
      </c>
      <c r="BD21" s="10">
        <f t="shared" si="25"/>
        <v>0</v>
      </c>
      <c r="BE21" s="11">
        <f t="shared" si="26"/>
        <v>751.14024000000006</v>
      </c>
      <c r="BF21" s="11">
        <f t="shared" si="26"/>
        <v>0</v>
      </c>
      <c r="BG21" s="11">
        <f t="shared" si="27"/>
        <v>751.14024000000006</v>
      </c>
      <c r="BH21" s="11">
        <f t="shared" si="28"/>
        <v>106.851</v>
      </c>
      <c r="BI21" s="12">
        <f t="shared" si="29"/>
        <v>14.225173184703829</v>
      </c>
      <c r="BJ21" s="11">
        <f t="shared" si="30"/>
        <v>644.28924000000006</v>
      </c>
    </row>
    <row r="22" spans="1:62" ht="17.25" customHeight="1">
      <c r="A22" s="21">
        <v>15</v>
      </c>
      <c r="B22" s="14" t="s">
        <v>26</v>
      </c>
      <c r="C22" s="15">
        <v>0</v>
      </c>
      <c r="D22" s="2"/>
      <c r="E22" s="15">
        <f t="shared" si="0"/>
        <v>0</v>
      </c>
      <c r="F22" s="15"/>
      <c r="G22" s="16">
        <f t="shared" si="1"/>
        <v>0</v>
      </c>
      <c r="H22" s="3">
        <f t="shared" si="2"/>
        <v>0</v>
      </c>
      <c r="I22" s="15">
        <v>122.44959999999999</v>
      </c>
      <c r="J22" s="2"/>
      <c r="K22" s="15">
        <f t="shared" si="3"/>
        <v>122.44959999999999</v>
      </c>
      <c r="L22" s="15"/>
      <c r="M22" s="16">
        <f t="shared" si="4"/>
        <v>0</v>
      </c>
      <c r="N22" s="15">
        <f t="shared" si="5"/>
        <v>122.44959999999999</v>
      </c>
      <c r="O22" s="15">
        <v>28.609999999999996</v>
      </c>
      <c r="P22" s="15"/>
      <c r="Q22" s="15">
        <f t="shared" si="6"/>
        <v>28.609999999999996</v>
      </c>
      <c r="R22" s="15"/>
      <c r="S22" s="16">
        <f t="shared" si="7"/>
        <v>0</v>
      </c>
      <c r="T22" s="15">
        <f t="shared" si="8"/>
        <v>28.609999999999996</v>
      </c>
      <c r="U22" s="15">
        <v>2.7000000000000006</v>
      </c>
      <c r="V22" s="15"/>
      <c r="W22" s="15">
        <f t="shared" si="9"/>
        <v>2.7000000000000006</v>
      </c>
      <c r="X22" s="15"/>
      <c r="Y22" s="16">
        <f t="shared" si="10"/>
        <v>0</v>
      </c>
      <c r="Z22" s="15">
        <f t="shared" si="11"/>
        <v>2.7000000000000006</v>
      </c>
      <c r="AA22" s="10">
        <v>404.60573999999997</v>
      </c>
      <c r="AB22" s="10"/>
      <c r="AC22" s="10">
        <f t="shared" si="12"/>
        <v>404.60573999999997</v>
      </c>
      <c r="AD22" s="10"/>
      <c r="AE22" s="9">
        <f t="shared" si="31"/>
        <v>0</v>
      </c>
      <c r="AF22" s="10">
        <f t="shared" si="13"/>
        <v>404.60573999999997</v>
      </c>
      <c r="AG22" s="10">
        <v>1174.874</v>
      </c>
      <c r="AH22" s="3"/>
      <c r="AI22" s="10">
        <f t="shared" si="14"/>
        <v>1174.874</v>
      </c>
      <c r="AJ22" s="10"/>
      <c r="AK22" s="9">
        <f t="shared" si="15"/>
        <v>0</v>
      </c>
      <c r="AL22" s="10">
        <f t="shared" si="16"/>
        <v>1174.874</v>
      </c>
      <c r="AM22" s="10">
        <v>1084.7498399999999</v>
      </c>
      <c r="AN22" s="3"/>
      <c r="AO22" s="10">
        <f t="shared" si="17"/>
        <v>1084.7498399999999</v>
      </c>
      <c r="AP22" s="10"/>
      <c r="AQ22" s="9">
        <f t="shared" si="18"/>
        <v>0</v>
      </c>
      <c r="AR22" s="10">
        <f t="shared" si="19"/>
        <v>1084.7498399999999</v>
      </c>
      <c r="AS22" s="10">
        <v>39.857279999999996</v>
      </c>
      <c r="AT22" s="3"/>
      <c r="AU22" s="10">
        <f t="shared" si="20"/>
        <v>39.857279999999996</v>
      </c>
      <c r="AV22" s="10">
        <v>0</v>
      </c>
      <c r="AW22" s="9">
        <f t="shared" si="21"/>
        <v>0</v>
      </c>
      <c r="AX22" s="10">
        <f t="shared" si="22"/>
        <v>39.857279999999996</v>
      </c>
      <c r="AY22" s="10">
        <v>163.51</v>
      </c>
      <c r="AZ22" s="3"/>
      <c r="BA22" s="10">
        <f t="shared" si="23"/>
        <v>163.51</v>
      </c>
      <c r="BB22" s="10"/>
      <c r="BC22" s="9">
        <f t="shared" si="24"/>
        <v>0</v>
      </c>
      <c r="BD22" s="10">
        <f t="shared" si="25"/>
        <v>163.51</v>
      </c>
      <c r="BE22" s="11">
        <f t="shared" si="26"/>
        <v>3021.35646</v>
      </c>
      <c r="BF22" s="11">
        <f t="shared" si="26"/>
        <v>0</v>
      </c>
      <c r="BG22" s="11">
        <f t="shared" si="27"/>
        <v>3021.35646</v>
      </c>
      <c r="BH22" s="11">
        <f t="shared" si="28"/>
        <v>0</v>
      </c>
      <c r="BI22" s="12">
        <f t="shared" si="29"/>
        <v>0</v>
      </c>
      <c r="BJ22" s="11">
        <f t="shared" si="30"/>
        <v>3021.35646</v>
      </c>
    </row>
    <row r="23" spans="1:62" ht="17.25" customHeight="1">
      <c r="A23" s="21">
        <v>16</v>
      </c>
      <c r="B23" s="14" t="s">
        <v>27</v>
      </c>
      <c r="C23" s="15">
        <v>8.3999999999839758E-4</v>
      </c>
      <c r="D23" s="15"/>
      <c r="E23" s="15">
        <f t="shared" si="0"/>
        <v>8.3999999999839758E-4</v>
      </c>
      <c r="F23" s="15"/>
      <c r="G23" s="16">
        <f t="shared" si="1"/>
        <v>0</v>
      </c>
      <c r="H23" s="3">
        <f t="shared" si="2"/>
        <v>8.3999999999839758E-4</v>
      </c>
      <c r="I23" s="15">
        <v>0</v>
      </c>
      <c r="J23" s="2"/>
      <c r="K23" s="15">
        <f t="shared" si="3"/>
        <v>0</v>
      </c>
      <c r="L23" s="15"/>
      <c r="M23" s="16">
        <f t="shared" si="4"/>
        <v>0</v>
      </c>
      <c r="N23" s="15">
        <f t="shared" si="5"/>
        <v>0</v>
      </c>
      <c r="O23" s="15">
        <v>0</v>
      </c>
      <c r="P23" s="15"/>
      <c r="Q23" s="15">
        <f t="shared" si="6"/>
        <v>0</v>
      </c>
      <c r="R23" s="15"/>
      <c r="S23" s="16">
        <f t="shared" si="7"/>
        <v>0</v>
      </c>
      <c r="T23" s="15">
        <f t="shared" si="8"/>
        <v>0</v>
      </c>
      <c r="U23" s="15">
        <v>0</v>
      </c>
      <c r="V23" s="15"/>
      <c r="W23" s="15">
        <f t="shared" si="9"/>
        <v>0</v>
      </c>
      <c r="X23" s="15"/>
      <c r="Y23" s="16">
        <f t="shared" si="10"/>
        <v>0</v>
      </c>
      <c r="Z23" s="15">
        <f t="shared" si="11"/>
        <v>0</v>
      </c>
      <c r="AA23" s="10">
        <v>19.547759999999982</v>
      </c>
      <c r="AB23" s="10"/>
      <c r="AC23" s="10">
        <f t="shared" si="12"/>
        <v>19.547759999999982</v>
      </c>
      <c r="AD23" s="10"/>
      <c r="AE23" s="9">
        <f t="shared" si="31"/>
        <v>0</v>
      </c>
      <c r="AF23" s="10">
        <f t="shared" si="13"/>
        <v>19.547759999999982</v>
      </c>
      <c r="AG23" s="10">
        <v>39.27091999999999</v>
      </c>
      <c r="AH23" s="3"/>
      <c r="AI23" s="10">
        <f t="shared" si="14"/>
        <v>39.27091999999999</v>
      </c>
      <c r="AJ23" s="10"/>
      <c r="AK23" s="9">
        <f t="shared" si="15"/>
        <v>0</v>
      </c>
      <c r="AL23" s="10">
        <f t="shared" si="16"/>
        <v>39.27091999999999</v>
      </c>
      <c r="AM23" s="10">
        <v>63.190360000000112</v>
      </c>
      <c r="AN23" s="3"/>
      <c r="AO23" s="10">
        <f t="shared" si="17"/>
        <v>63.190360000000112</v>
      </c>
      <c r="AP23" s="10"/>
      <c r="AQ23" s="9">
        <f t="shared" si="18"/>
        <v>0</v>
      </c>
      <c r="AR23" s="10">
        <f t="shared" si="19"/>
        <v>63.190360000000112</v>
      </c>
      <c r="AS23" s="10">
        <v>0</v>
      </c>
      <c r="AT23" s="3"/>
      <c r="AU23" s="10">
        <f t="shared" si="20"/>
        <v>0</v>
      </c>
      <c r="AV23" s="10">
        <v>0</v>
      </c>
      <c r="AW23" s="9">
        <f t="shared" si="21"/>
        <v>0</v>
      </c>
      <c r="AX23" s="10">
        <f t="shared" si="22"/>
        <v>0</v>
      </c>
      <c r="AY23" s="10">
        <v>16.080060000000003</v>
      </c>
      <c r="AZ23" s="10"/>
      <c r="BA23" s="10">
        <f t="shared" si="23"/>
        <v>16.080060000000003</v>
      </c>
      <c r="BB23" s="10"/>
      <c r="BC23" s="9">
        <f t="shared" si="24"/>
        <v>0</v>
      </c>
      <c r="BD23" s="10">
        <f t="shared" si="25"/>
        <v>16.080060000000003</v>
      </c>
      <c r="BE23" s="11">
        <f t="shared" si="26"/>
        <v>138.08994000000007</v>
      </c>
      <c r="BF23" s="11">
        <f t="shared" si="26"/>
        <v>0</v>
      </c>
      <c r="BG23" s="11">
        <f t="shared" si="27"/>
        <v>138.08994000000007</v>
      </c>
      <c r="BH23" s="11">
        <f t="shared" si="28"/>
        <v>0</v>
      </c>
      <c r="BI23" s="12">
        <f t="shared" si="29"/>
        <v>0</v>
      </c>
      <c r="BJ23" s="11">
        <f t="shared" si="30"/>
        <v>138.08994000000007</v>
      </c>
    </row>
    <row r="24" spans="1:62" ht="17.25" customHeight="1">
      <c r="A24" s="21">
        <v>17</v>
      </c>
      <c r="B24" s="14" t="s">
        <v>28</v>
      </c>
      <c r="C24" s="15">
        <v>0</v>
      </c>
      <c r="D24" s="2"/>
      <c r="E24" s="15">
        <f t="shared" si="0"/>
        <v>0</v>
      </c>
      <c r="F24" s="15"/>
      <c r="G24" s="16">
        <f t="shared" si="1"/>
        <v>0</v>
      </c>
      <c r="H24" s="3">
        <f t="shared" si="2"/>
        <v>0</v>
      </c>
      <c r="I24" s="15">
        <v>0</v>
      </c>
      <c r="J24" s="2"/>
      <c r="K24" s="15">
        <f t="shared" si="3"/>
        <v>0</v>
      </c>
      <c r="L24" s="15"/>
      <c r="M24" s="16">
        <f t="shared" si="4"/>
        <v>0</v>
      </c>
      <c r="N24" s="15">
        <f t="shared" si="5"/>
        <v>0</v>
      </c>
      <c r="O24" s="15">
        <v>0</v>
      </c>
      <c r="P24" s="15"/>
      <c r="Q24" s="15">
        <f t="shared" si="6"/>
        <v>0</v>
      </c>
      <c r="R24" s="15"/>
      <c r="S24" s="16">
        <f t="shared" si="7"/>
        <v>0</v>
      </c>
      <c r="T24" s="15">
        <f t="shared" si="8"/>
        <v>0</v>
      </c>
      <c r="U24" s="15">
        <v>0</v>
      </c>
      <c r="V24" s="15"/>
      <c r="W24" s="15">
        <f t="shared" si="9"/>
        <v>0</v>
      </c>
      <c r="X24" s="15"/>
      <c r="Y24" s="16">
        <f t="shared" si="10"/>
        <v>0</v>
      </c>
      <c r="Z24" s="15">
        <f t="shared" si="11"/>
        <v>0</v>
      </c>
      <c r="AA24" s="10">
        <v>4.8199999999880561E-3</v>
      </c>
      <c r="AB24" s="10"/>
      <c r="AC24" s="10">
        <f t="shared" si="12"/>
        <v>4.8199999999880561E-3</v>
      </c>
      <c r="AD24" s="10"/>
      <c r="AE24" s="9">
        <f t="shared" si="31"/>
        <v>0</v>
      </c>
      <c r="AF24" s="10">
        <f t="shared" si="13"/>
        <v>4.8199999999880561E-3</v>
      </c>
      <c r="AG24" s="10">
        <v>-3.2200000000557338E-3</v>
      </c>
      <c r="AH24" s="3"/>
      <c r="AI24" s="10">
        <f t="shared" si="14"/>
        <v>-3.2200000000557338E-3</v>
      </c>
      <c r="AJ24" s="10"/>
      <c r="AK24" s="9">
        <f t="shared" si="15"/>
        <v>0</v>
      </c>
      <c r="AL24" s="10">
        <f t="shared" si="16"/>
        <v>-3.2200000000557338E-3</v>
      </c>
      <c r="AM24" s="10">
        <v>-3.9999999998485691E-3</v>
      </c>
      <c r="AN24" s="3"/>
      <c r="AO24" s="10">
        <f t="shared" si="17"/>
        <v>-3.9999999998485691E-3</v>
      </c>
      <c r="AP24" s="10"/>
      <c r="AQ24" s="9">
        <f t="shared" si="18"/>
        <v>0</v>
      </c>
      <c r="AR24" s="10">
        <f t="shared" si="19"/>
        <v>-3.9999999998485691E-3</v>
      </c>
      <c r="AS24" s="10">
        <v>0</v>
      </c>
      <c r="AT24" s="3"/>
      <c r="AU24" s="10">
        <f t="shared" si="20"/>
        <v>0</v>
      </c>
      <c r="AV24" s="10">
        <v>0</v>
      </c>
      <c r="AW24" s="9">
        <f t="shared" si="21"/>
        <v>0</v>
      </c>
      <c r="AX24" s="10">
        <f t="shared" si="22"/>
        <v>0</v>
      </c>
      <c r="AY24" s="10">
        <v>0</v>
      </c>
      <c r="AZ24" s="10"/>
      <c r="BA24" s="10">
        <f t="shared" si="23"/>
        <v>0</v>
      </c>
      <c r="BB24" s="10"/>
      <c r="BC24" s="9">
        <f t="shared" si="24"/>
        <v>0</v>
      </c>
      <c r="BD24" s="10">
        <f t="shared" si="25"/>
        <v>0</v>
      </c>
      <c r="BE24" s="11">
        <f t="shared" si="26"/>
        <v>-2.3999999999162469E-3</v>
      </c>
      <c r="BF24" s="11">
        <f t="shared" si="26"/>
        <v>0</v>
      </c>
      <c r="BG24" s="11">
        <f t="shared" si="27"/>
        <v>-2.3999999999162469E-3</v>
      </c>
      <c r="BH24" s="11">
        <f t="shared" si="28"/>
        <v>0</v>
      </c>
      <c r="BI24" s="12">
        <f t="shared" si="29"/>
        <v>0</v>
      </c>
      <c r="BJ24" s="11">
        <f t="shared" si="30"/>
        <v>-2.3999999999162469E-3</v>
      </c>
    </row>
    <row r="25" spans="1:62" ht="17.25" customHeight="1">
      <c r="A25" s="21">
        <v>18</v>
      </c>
      <c r="B25" s="14" t="s">
        <v>29</v>
      </c>
      <c r="C25" s="15">
        <v>3.3389999999999986</v>
      </c>
      <c r="D25" s="2"/>
      <c r="E25" s="15">
        <f t="shared" si="0"/>
        <v>3.3389999999999986</v>
      </c>
      <c r="F25" s="15">
        <v>3.34</v>
      </c>
      <c r="G25" s="16">
        <f t="shared" si="1"/>
        <v>100.02994908655289</v>
      </c>
      <c r="H25" s="3">
        <f t="shared" si="2"/>
        <v>-1.0000000000012221E-3</v>
      </c>
      <c r="I25" s="15">
        <v>0</v>
      </c>
      <c r="J25" s="2"/>
      <c r="K25" s="15">
        <f t="shared" si="3"/>
        <v>0</v>
      </c>
      <c r="L25" s="15"/>
      <c r="M25" s="16">
        <f t="shared" si="4"/>
        <v>0</v>
      </c>
      <c r="N25" s="15">
        <f t="shared" si="5"/>
        <v>0</v>
      </c>
      <c r="O25" s="15">
        <v>0</v>
      </c>
      <c r="P25" s="15"/>
      <c r="Q25" s="15">
        <f t="shared" si="6"/>
        <v>0</v>
      </c>
      <c r="R25" s="15"/>
      <c r="S25" s="16">
        <f t="shared" si="7"/>
        <v>0</v>
      </c>
      <c r="T25" s="15">
        <f t="shared" si="8"/>
        <v>0</v>
      </c>
      <c r="U25" s="15">
        <v>0</v>
      </c>
      <c r="V25" s="15"/>
      <c r="W25" s="15">
        <f t="shared" si="9"/>
        <v>0</v>
      </c>
      <c r="X25" s="15"/>
      <c r="Y25" s="16">
        <f t="shared" si="10"/>
        <v>0</v>
      </c>
      <c r="Z25" s="15">
        <f t="shared" si="11"/>
        <v>0</v>
      </c>
      <c r="AA25" s="10">
        <v>2.5600000000167711E-3</v>
      </c>
      <c r="AB25" s="10"/>
      <c r="AC25" s="10">
        <f t="shared" si="12"/>
        <v>2.5600000000167711E-3</v>
      </c>
      <c r="AD25" s="10"/>
      <c r="AE25" s="9">
        <f t="shared" si="31"/>
        <v>0</v>
      </c>
      <c r="AF25" s="10">
        <f t="shared" si="13"/>
        <v>2.5600000000167711E-3</v>
      </c>
      <c r="AG25" s="10">
        <v>2.0000000001623164E-3</v>
      </c>
      <c r="AH25" s="3"/>
      <c r="AI25" s="10">
        <f t="shared" si="14"/>
        <v>2.0000000001623164E-3</v>
      </c>
      <c r="AJ25" s="10"/>
      <c r="AK25" s="9">
        <f t="shared" si="15"/>
        <v>0</v>
      </c>
      <c r="AL25" s="10">
        <f t="shared" si="16"/>
        <v>2.0000000001623164E-3</v>
      </c>
      <c r="AM25" s="10">
        <v>4.3800000002036654E-3</v>
      </c>
      <c r="AN25" s="3"/>
      <c r="AO25" s="10">
        <f t="shared" si="17"/>
        <v>4.3800000002036654E-3</v>
      </c>
      <c r="AP25" s="10"/>
      <c r="AQ25" s="9" t="s">
        <v>58</v>
      </c>
      <c r="AR25" s="10">
        <f t="shared" si="19"/>
        <v>4.3800000002036654E-3</v>
      </c>
      <c r="AS25" s="10">
        <v>0</v>
      </c>
      <c r="AT25" s="3"/>
      <c r="AU25" s="10">
        <f t="shared" si="20"/>
        <v>0</v>
      </c>
      <c r="AV25" s="10">
        <v>0</v>
      </c>
      <c r="AW25" s="9">
        <f t="shared" si="21"/>
        <v>0</v>
      </c>
      <c r="AX25" s="10">
        <f t="shared" si="22"/>
        <v>0</v>
      </c>
      <c r="AY25" s="10">
        <v>-1.3599999999769352E-3</v>
      </c>
      <c r="AZ25" s="3"/>
      <c r="BA25" s="10">
        <f t="shared" si="23"/>
        <v>-1.3599999999769352E-3</v>
      </c>
      <c r="BB25" s="10"/>
      <c r="BC25" s="9">
        <f t="shared" si="24"/>
        <v>0</v>
      </c>
      <c r="BD25" s="10">
        <f t="shared" si="25"/>
        <v>-1.3599999999769352E-3</v>
      </c>
      <c r="BE25" s="11">
        <f>C25+I25+O25+U25+AG25+AM25+AS25+AY25+AA25-0.01</f>
        <v>3.3365800000004047</v>
      </c>
      <c r="BF25" s="11">
        <f t="shared" ref="BF25:BF37" si="32">D25+J25+P25+V25+AH25+AN25+AT25+AZ25+AB25</f>
        <v>0</v>
      </c>
      <c r="BG25" s="11">
        <f t="shared" si="27"/>
        <v>3.3365800000004047</v>
      </c>
      <c r="BH25" s="11">
        <f t="shared" si="28"/>
        <v>3.34</v>
      </c>
      <c r="BI25" s="12">
        <f t="shared" si="29"/>
        <v>100.10250016482729</v>
      </c>
      <c r="BJ25" s="11">
        <f t="shared" si="30"/>
        <v>-3.4199999995951913E-3</v>
      </c>
    </row>
    <row r="26" spans="1:62" ht="17.25" customHeight="1">
      <c r="A26" s="21">
        <v>19</v>
      </c>
      <c r="B26" s="14" t="s">
        <v>30</v>
      </c>
      <c r="C26" s="15">
        <v>0</v>
      </c>
      <c r="D26" s="2"/>
      <c r="E26" s="15">
        <f t="shared" si="0"/>
        <v>0</v>
      </c>
      <c r="F26" s="15"/>
      <c r="G26" s="16">
        <f t="shared" si="1"/>
        <v>0</v>
      </c>
      <c r="H26" s="3">
        <f t="shared" si="2"/>
        <v>0</v>
      </c>
      <c r="I26" s="15">
        <v>0</v>
      </c>
      <c r="J26" s="2"/>
      <c r="K26" s="15">
        <f t="shared" si="3"/>
        <v>0</v>
      </c>
      <c r="L26" s="15"/>
      <c r="M26" s="16">
        <f t="shared" si="4"/>
        <v>0</v>
      </c>
      <c r="N26" s="15">
        <f t="shared" si="5"/>
        <v>0</v>
      </c>
      <c r="O26" s="15">
        <v>0</v>
      </c>
      <c r="P26" s="15"/>
      <c r="Q26" s="15">
        <f t="shared" si="6"/>
        <v>0</v>
      </c>
      <c r="R26" s="15"/>
      <c r="S26" s="16">
        <f t="shared" si="7"/>
        <v>0</v>
      </c>
      <c r="T26" s="15">
        <f t="shared" si="8"/>
        <v>0</v>
      </c>
      <c r="U26" s="15">
        <v>0</v>
      </c>
      <c r="V26" s="15"/>
      <c r="W26" s="15">
        <f t="shared" si="9"/>
        <v>0</v>
      </c>
      <c r="X26" s="15"/>
      <c r="Y26" s="16">
        <f t="shared" si="10"/>
        <v>0</v>
      </c>
      <c r="Z26" s="15">
        <f t="shared" si="11"/>
        <v>0</v>
      </c>
      <c r="AA26" s="10">
        <v>0</v>
      </c>
      <c r="AB26" s="10"/>
      <c r="AC26" s="10">
        <f t="shared" si="12"/>
        <v>0</v>
      </c>
      <c r="AD26" s="10"/>
      <c r="AE26" s="9">
        <f t="shared" si="31"/>
        <v>0</v>
      </c>
      <c r="AF26" s="10">
        <f t="shared" si="13"/>
        <v>0</v>
      </c>
      <c r="AG26" s="10">
        <v>1.0800000000017462E-3</v>
      </c>
      <c r="AH26" s="3"/>
      <c r="AI26" s="10">
        <f t="shared" si="14"/>
        <v>1.0800000000017462E-3</v>
      </c>
      <c r="AJ26" s="10"/>
      <c r="AK26" s="9">
        <f t="shared" si="15"/>
        <v>0</v>
      </c>
      <c r="AL26" s="10">
        <f t="shared" si="16"/>
        <v>1.0800000000017462E-3</v>
      </c>
      <c r="AM26" s="10">
        <v>-3.3999999999849706E-3</v>
      </c>
      <c r="AN26" s="3"/>
      <c r="AO26" s="10">
        <f t="shared" si="17"/>
        <v>-3.3999999999849706E-3</v>
      </c>
      <c r="AP26" s="10"/>
      <c r="AQ26" s="9">
        <f t="shared" ref="AQ26:AQ38" si="33">IF(AP26&lt;&gt;0,(AP26/AO26*100),0)</f>
        <v>0</v>
      </c>
      <c r="AR26" s="10">
        <f t="shared" si="19"/>
        <v>-3.3999999999849706E-3</v>
      </c>
      <c r="AS26" s="10">
        <v>0</v>
      </c>
      <c r="AT26" s="3"/>
      <c r="AU26" s="10">
        <f t="shared" si="20"/>
        <v>0</v>
      </c>
      <c r="AV26" s="10">
        <v>0</v>
      </c>
      <c r="AW26" s="9">
        <f t="shared" si="21"/>
        <v>0</v>
      </c>
      <c r="AX26" s="10">
        <f t="shared" si="22"/>
        <v>0</v>
      </c>
      <c r="AY26" s="10">
        <v>0</v>
      </c>
      <c r="AZ26" s="10"/>
      <c r="BA26" s="10">
        <f t="shared" si="23"/>
        <v>0</v>
      </c>
      <c r="BB26" s="10"/>
      <c r="BC26" s="9">
        <f t="shared" si="24"/>
        <v>0</v>
      </c>
      <c r="BD26" s="10">
        <f t="shared" si="25"/>
        <v>0</v>
      </c>
      <c r="BE26" s="11">
        <f t="shared" ref="BE26:BE32" si="34">C26+I26+O26+U26+AG26+AM26+AS26+AY26+AA26</f>
        <v>-2.3199999999832244E-3</v>
      </c>
      <c r="BF26" s="11">
        <f t="shared" si="32"/>
        <v>0</v>
      </c>
      <c r="BG26" s="11">
        <f t="shared" si="27"/>
        <v>-2.3199999999832244E-3</v>
      </c>
      <c r="BH26" s="11">
        <f t="shared" si="28"/>
        <v>0</v>
      </c>
      <c r="BI26" s="12">
        <f t="shared" si="29"/>
        <v>0</v>
      </c>
      <c r="BJ26" s="11">
        <f t="shared" si="30"/>
        <v>-2.3199999999832244E-3</v>
      </c>
    </row>
    <row r="27" spans="1:62" ht="17.25" customHeight="1">
      <c r="A27" s="21">
        <v>20</v>
      </c>
      <c r="B27" s="14" t="s">
        <v>31</v>
      </c>
      <c r="C27" s="15">
        <v>0</v>
      </c>
      <c r="D27" s="15"/>
      <c r="E27" s="15">
        <f t="shared" si="0"/>
        <v>0</v>
      </c>
      <c r="F27" s="15"/>
      <c r="G27" s="16">
        <f t="shared" si="1"/>
        <v>0</v>
      </c>
      <c r="H27" s="3">
        <f t="shared" si="2"/>
        <v>0</v>
      </c>
      <c r="I27" s="15">
        <v>24.689999999999994</v>
      </c>
      <c r="J27" s="2"/>
      <c r="K27" s="15">
        <f t="shared" si="3"/>
        <v>24.689999999999994</v>
      </c>
      <c r="L27" s="15">
        <v>5.98</v>
      </c>
      <c r="M27" s="16">
        <f t="shared" si="4"/>
        <v>24.220332118266512</v>
      </c>
      <c r="N27" s="15">
        <f t="shared" si="5"/>
        <v>18.709999999999994</v>
      </c>
      <c r="O27" s="15">
        <v>0</v>
      </c>
      <c r="P27" s="15"/>
      <c r="Q27" s="15">
        <f t="shared" si="6"/>
        <v>0</v>
      </c>
      <c r="R27" s="15"/>
      <c r="S27" s="16">
        <f t="shared" si="7"/>
        <v>0</v>
      </c>
      <c r="T27" s="15">
        <f t="shared" si="8"/>
        <v>0</v>
      </c>
      <c r="U27" s="15">
        <v>0</v>
      </c>
      <c r="V27" s="15"/>
      <c r="W27" s="15">
        <f t="shared" si="9"/>
        <v>0</v>
      </c>
      <c r="X27" s="15"/>
      <c r="Y27" s="16">
        <f t="shared" si="10"/>
        <v>0</v>
      </c>
      <c r="Z27" s="15">
        <f t="shared" si="11"/>
        <v>0</v>
      </c>
      <c r="AA27" s="10">
        <v>75.510000000000019</v>
      </c>
      <c r="AB27" s="10"/>
      <c r="AC27" s="10">
        <f t="shared" si="12"/>
        <v>75.510000000000019</v>
      </c>
      <c r="AD27" s="10">
        <v>35.07</v>
      </c>
      <c r="AE27" s="9">
        <f t="shared" si="31"/>
        <v>46.444179578863718</v>
      </c>
      <c r="AF27" s="10">
        <f t="shared" si="13"/>
        <v>40.440000000000019</v>
      </c>
      <c r="AG27" s="10">
        <v>203.90731999999997</v>
      </c>
      <c r="AH27" s="3"/>
      <c r="AI27" s="10">
        <f t="shared" si="14"/>
        <v>203.90731999999997</v>
      </c>
      <c r="AJ27" s="10">
        <v>167.36</v>
      </c>
      <c r="AK27" s="9">
        <f t="shared" si="15"/>
        <v>82.076504168658602</v>
      </c>
      <c r="AL27" s="10">
        <f t="shared" si="16"/>
        <v>36.547319999999957</v>
      </c>
      <c r="AM27" s="10">
        <v>276.64868000000001</v>
      </c>
      <c r="AN27" s="3"/>
      <c r="AO27" s="10">
        <f t="shared" si="17"/>
        <v>276.64868000000001</v>
      </c>
      <c r="AP27" s="10">
        <v>175.47</v>
      </c>
      <c r="AQ27" s="9">
        <f t="shared" si="33"/>
        <v>63.427015086426572</v>
      </c>
      <c r="AR27" s="10">
        <f t="shared" si="19"/>
        <v>101.17868000000001</v>
      </c>
      <c r="AS27" s="10">
        <v>0</v>
      </c>
      <c r="AT27" s="3"/>
      <c r="AU27" s="10">
        <f t="shared" si="20"/>
        <v>0</v>
      </c>
      <c r="AV27" s="10">
        <v>0</v>
      </c>
      <c r="AW27" s="9">
        <f t="shared" si="21"/>
        <v>0</v>
      </c>
      <c r="AX27" s="10">
        <f t="shared" si="22"/>
        <v>0</v>
      </c>
      <c r="AY27" s="10">
        <v>56.897540000000049</v>
      </c>
      <c r="AZ27" s="3"/>
      <c r="BA27" s="10">
        <f t="shared" si="23"/>
        <v>56.897540000000049</v>
      </c>
      <c r="BB27" s="10">
        <v>35.840000000000003</v>
      </c>
      <c r="BC27" s="9">
        <f t="shared" si="24"/>
        <v>62.990421026989871</v>
      </c>
      <c r="BD27" s="10">
        <f t="shared" si="25"/>
        <v>21.057540000000046</v>
      </c>
      <c r="BE27" s="11">
        <f t="shared" si="34"/>
        <v>637.65354000000002</v>
      </c>
      <c r="BF27" s="11">
        <f t="shared" si="32"/>
        <v>0</v>
      </c>
      <c r="BG27" s="11">
        <f t="shared" si="27"/>
        <v>637.65354000000002</v>
      </c>
      <c r="BH27" s="11">
        <f t="shared" si="28"/>
        <v>419.71999999999997</v>
      </c>
      <c r="BI27" s="12">
        <f t="shared" si="29"/>
        <v>65.822578198185795</v>
      </c>
      <c r="BJ27" s="11">
        <f t="shared" si="30"/>
        <v>217.93354000000005</v>
      </c>
    </row>
    <row r="28" spans="1:62" ht="17.25" customHeight="1">
      <c r="A28" s="21">
        <v>21</v>
      </c>
      <c r="B28" s="14" t="s">
        <v>32</v>
      </c>
      <c r="C28" s="15">
        <v>6.543999999999528E-2</v>
      </c>
      <c r="D28" s="15"/>
      <c r="E28" s="15">
        <f t="shared" si="0"/>
        <v>6.543999999999528E-2</v>
      </c>
      <c r="F28" s="15"/>
      <c r="G28" s="16">
        <f t="shared" si="1"/>
        <v>0</v>
      </c>
      <c r="H28" s="3">
        <f t="shared" si="2"/>
        <v>6.543999999999528E-2</v>
      </c>
      <c r="I28" s="15">
        <v>5.2400000000000091</v>
      </c>
      <c r="J28" s="2"/>
      <c r="K28" s="15">
        <f t="shared" si="3"/>
        <v>5.2400000000000091</v>
      </c>
      <c r="L28" s="15"/>
      <c r="M28" s="16">
        <f t="shared" si="4"/>
        <v>0</v>
      </c>
      <c r="N28" s="15">
        <f t="shared" si="5"/>
        <v>5.2400000000000091</v>
      </c>
      <c r="O28" s="15">
        <v>0.3100000000000005</v>
      </c>
      <c r="P28" s="15"/>
      <c r="Q28" s="15">
        <f t="shared" si="6"/>
        <v>0.3100000000000005</v>
      </c>
      <c r="R28" s="15"/>
      <c r="S28" s="16">
        <f t="shared" si="7"/>
        <v>0</v>
      </c>
      <c r="T28" s="15">
        <f t="shared" si="8"/>
        <v>0.3100000000000005</v>
      </c>
      <c r="U28" s="15">
        <v>1.38</v>
      </c>
      <c r="V28" s="15"/>
      <c r="W28" s="15">
        <f t="shared" si="9"/>
        <v>1.38</v>
      </c>
      <c r="X28" s="15"/>
      <c r="Y28" s="16">
        <f t="shared" si="10"/>
        <v>0</v>
      </c>
      <c r="Z28" s="15">
        <f t="shared" si="11"/>
        <v>1.38</v>
      </c>
      <c r="AA28" s="10">
        <v>29.83286</v>
      </c>
      <c r="AB28" s="10"/>
      <c r="AC28" s="10">
        <f t="shared" si="12"/>
        <v>29.83286</v>
      </c>
      <c r="AD28" s="10"/>
      <c r="AE28" s="9">
        <f t="shared" si="31"/>
        <v>0</v>
      </c>
      <c r="AF28" s="10">
        <f t="shared" si="13"/>
        <v>29.83286</v>
      </c>
      <c r="AG28" s="10">
        <v>333.35298000000012</v>
      </c>
      <c r="AH28" s="17"/>
      <c r="AI28" s="10">
        <f t="shared" si="14"/>
        <v>333.35298000000012</v>
      </c>
      <c r="AJ28" s="10"/>
      <c r="AK28" s="9">
        <f t="shared" si="15"/>
        <v>0</v>
      </c>
      <c r="AL28" s="10">
        <f t="shared" si="16"/>
        <v>333.35298000000012</v>
      </c>
      <c r="AM28" s="10">
        <v>344.22622000000001</v>
      </c>
      <c r="AN28" s="3"/>
      <c r="AO28" s="10">
        <f t="shared" si="17"/>
        <v>344.22622000000001</v>
      </c>
      <c r="AP28" s="10"/>
      <c r="AQ28" s="9">
        <f t="shared" si="33"/>
        <v>0</v>
      </c>
      <c r="AR28" s="10">
        <f t="shared" si="19"/>
        <v>344.22622000000001</v>
      </c>
      <c r="AS28" s="10">
        <v>0.66000000000000014</v>
      </c>
      <c r="AT28" s="3"/>
      <c r="AU28" s="10">
        <f t="shared" si="20"/>
        <v>0.66000000000000014</v>
      </c>
      <c r="AV28" s="10">
        <v>0</v>
      </c>
      <c r="AW28" s="9">
        <f t="shared" si="21"/>
        <v>0</v>
      </c>
      <c r="AX28" s="10">
        <f t="shared" si="22"/>
        <v>0.66000000000000014</v>
      </c>
      <c r="AY28" s="10">
        <v>25.899999999999977</v>
      </c>
      <c r="AZ28" s="3"/>
      <c r="BA28" s="10">
        <f t="shared" si="23"/>
        <v>25.899999999999977</v>
      </c>
      <c r="BB28" s="10">
        <v>3.3</v>
      </c>
      <c r="BC28" s="9">
        <f t="shared" si="24"/>
        <v>12.741312741312752</v>
      </c>
      <c r="BD28" s="10">
        <f t="shared" si="25"/>
        <v>22.599999999999977</v>
      </c>
      <c r="BE28" s="11">
        <f t="shared" si="34"/>
        <v>740.96750000000009</v>
      </c>
      <c r="BF28" s="11">
        <f t="shared" si="32"/>
        <v>0</v>
      </c>
      <c r="BG28" s="11">
        <f t="shared" si="27"/>
        <v>740.96750000000009</v>
      </c>
      <c r="BH28" s="11">
        <f t="shared" si="28"/>
        <v>3.3</v>
      </c>
      <c r="BI28" s="12">
        <f t="shared" si="29"/>
        <v>0.44536366304864916</v>
      </c>
      <c r="BJ28" s="11">
        <f t="shared" si="30"/>
        <v>737.66750000000013</v>
      </c>
    </row>
    <row r="29" spans="1:62" ht="17.25" customHeight="1">
      <c r="A29" s="21">
        <v>22</v>
      </c>
      <c r="B29" s="14" t="s">
        <v>45</v>
      </c>
      <c r="C29" s="15">
        <v>0</v>
      </c>
      <c r="D29" s="2"/>
      <c r="E29" s="15">
        <f t="shared" si="0"/>
        <v>0</v>
      </c>
      <c r="F29" s="15"/>
      <c r="G29" s="16">
        <f t="shared" si="1"/>
        <v>0</v>
      </c>
      <c r="H29" s="3">
        <f t="shared" si="2"/>
        <v>0</v>
      </c>
      <c r="I29" s="15">
        <v>0</v>
      </c>
      <c r="J29" s="2"/>
      <c r="K29" s="15">
        <f t="shared" si="3"/>
        <v>0</v>
      </c>
      <c r="L29" s="15"/>
      <c r="M29" s="16">
        <f t="shared" si="4"/>
        <v>0</v>
      </c>
      <c r="N29" s="15">
        <f t="shared" si="5"/>
        <v>0</v>
      </c>
      <c r="O29" s="15">
        <v>0</v>
      </c>
      <c r="P29" s="15"/>
      <c r="Q29" s="15">
        <f t="shared" si="6"/>
        <v>0</v>
      </c>
      <c r="R29" s="15"/>
      <c r="S29" s="16">
        <f t="shared" si="7"/>
        <v>0</v>
      </c>
      <c r="T29" s="15">
        <f t="shared" si="8"/>
        <v>0</v>
      </c>
      <c r="U29" s="15">
        <v>0</v>
      </c>
      <c r="V29" s="15"/>
      <c r="W29" s="15">
        <f t="shared" si="9"/>
        <v>0</v>
      </c>
      <c r="X29" s="15"/>
      <c r="Y29" s="16">
        <f t="shared" si="10"/>
        <v>0</v>
      </c>
      <c r="Z29" s="15">
        <f t="shared" si="11"/>
        <v>0</v>
      </c>
      <c r="AA29" s="10">
        <v>-1.5199999999992997E-3</v>
      </c>
      <c r="AB29" s="10"/>
      <c r="AC29" s="10">
        <f t="shared" si="12"/>
        <v>-1.5199999999992997E-3</v>
      </c>
      <c r="AD29" s="10"/>
      <c r="AE29" s="9">
        <f t="shared" si="31"/>
        <v>0</v>
      </c>
      <c r="AF29" s="10">
        <f t="shared" si="13"/>
        <v>-1.5199999999992997E-3</v>
      </c>
      <c r="AG29" s="10">
        <v>4.5999999974810635E-4</v>
      </c>
      <c r="AH29" s="3"/>
      <c r="AI29" s="10">
        <f t="shared" si="14"/>
        <v>4.5999999974810635E-4</v>
      </c>
      <c r="AJ29" s="10"/>
      <c r="AK29" s="9">
        <f t="shared" si="15"/>
        <v>0</v>
      </c>
      <c r="AL29" s="10">
        <f t="shared" si="16"/>
        <v>4.5999999974810635E-4</v>
      </c>
      <c r="AM29" s="10">
        <v>-3.7999999995008693E-4</v>
      </c>
      <c r="AN29" s="3"/>
      <c r="AO29" s="10">
        <f t="shared" si="17"/>
        <v>-3.7999999995008693E-4</v>
      </c>
      <c r="AP29" s="10"/>
      <c r="AQ29" s="9">
        <f t="shared" si="33"/>
        <v>0</v>
      </c>
      <c r="AR29" s="10">
        <f t="shared" si="19"/>
        <v>-3.7999999995008693E-4</v>
      </c>
      <c r="AS29" s="10">
        <v>0</v>
      </c>
      <c r="AT29" s="3"/>
      <c r="AU29" s="10">
        <f t="shared" si="20"/>
        <v>0</v>
      </c>
      <c r="AV29" s="10">
        <v>0</v>
      </c>
      <c r="AW29" s="9">
        <f t="shared" si="21"/>
        <v>0</v>
      </c>
      <c r="AX29" s="10">
        <f t="shared" si="22"/>
        <v>0</v>
      </c>
      <c r="AY29" s="10">
        <v>-1.140000000219743E-3</v>
      </c>
      <c r="AZ29" s="10"/>
      <c r="BA29" s="10">
        <f t="shared" si="23"/>
        <v>-1.140000000219743E-3</v>
      </c>
      <c r="BB29" s="10"/>
      <c r="BC29" s="9">
        <f t="shared" si="24"/>
        <v>0</v>
      </c>
      <c r="BD29" s="10">
        <f t="shared" si="25"/>
        <v>-1.140000000219743E-3</v>
      </c>
      <c r="BE29" s="11">
        <f t="shared" si="34"/>
        <v>-2.5800000004210233E-3</v>
      </c>
      <c r="BF29" s="11">
        <f t="shared" si="32"/>
        <v>0</v>
      </c>
      <c r="BG29" s="11">
        <f t="shared" si="27"/>
        <v>-2.5800000004210233E-3</v>
      </c>
      <c r="BH29" s="11">
        <f t="shared" si="28"/>
        <v>0</v>
      </c>
      <c r="BI29" s="12">
        <f t="shared" si="29"/>
        <v>0</v>
      </c>
      <c r="BJ29" s="11">
        <f t="shared" si="30"/>
        <v>-2.5800000004210233E-3</v>
      </c>
    </row>
    <row r="30" spans="1:62" ht="17.25" customHeight="1">
      <c r="A30" s="21">
        <v>23</v>
      </c>
      <c r="B30" s="14" t="s">
        <v>43</v>
      </c>
      <c r="C30" s="15">
        <v>0</v>
      </c>
      <c r="D30" s="2"/>
      <c r="E30" s="15">
        <f t="shared" si="0"/>
        <v>0</v>
      </c>
      <c r="F30" s="15"/>
      <c r="G30" s="16">
        <f t="shared" si="1"/>
        <v>0</v>
      </c>
      <c r="H30" s="3">
        <f t="shared" si="2"/>
        <v>0</v>
      </c>
      <c r="I30" s="15">
        <v>25.980000000000004</v>
      </c>
      <c r="J30" s="2"/>
      <c r="K30" s="15">
        <f t="shared" si="3"/>
        <v>25.980000000000004</v>
      </c>
      <c r="L30" s="15"/>
      <c r="M30" s="16">
        <f t="shared" si="4"/>
        <v>0</v>
      </c>
      <c r="N30" s="15">
        <f t="shared" si="5"/>
        <v>25.980000000000004</v>
      </c>
      <c r="O30" s="15">
        <v>0</v>
      </c>
      <c r="P30" s="15"/>
      <c r="Q30" s="15">
        <f t="shared" si="6"/>
        <v>0</v>
      </c>
      <c r="R30" s="15"/>
      <c r="S30" s="16">
        <f t="shared" si="7"/>
        <v>0</v>
      </c>
      <c r="T30" s="15">
        <f t="shared" si="8"/>
        <v>0</v>
      </c>
      <c r="U30" s="15">
        <v>0</v>
      </c>
      <c r="V30" s="15"/>
      <c r="W30" s="15">
        <f t="shared" si="9"/>
        <v>0</v>
      </c>
      <c r="X30" s="15"/>
      <c r="Y30" s="16">
        <f t="shared" si="10"/>
        <v>0</v>
      </c>
      <c r="Z30" s="15">
        <f t="shared" si="11"/>
        <v>0</v>
      </c>
      <c r="AA30" s="10">
        <v>328.59380000000004</v>
      </c>
      <c r="AB30" s="10"/>
      <c r="AC30" s="10">
        <f t="shared" si="12"/>
        <v>328.59380000000004</v>
      </c>
      <c r="AD30" s="10"/>
      <c r="AE30" s="9">
        <f t="shared" si="31"/>
        <v>0</v>
      </c>
      <c r="AF30" s="10">
        <f t="shared" si="13"/>
        <v>328.59380000000004</v>
      </c>
      <c r="AG30" s="10">
        <v>338.4118600000001</v>
      </c>
      <c r="AH30" s="3"/>
      <c r="AI30" s="10">
        <f t="shared" si="14"/>
        <v>338.4118600000001</v>
      </c>
      <c r="AJ30" s="10">
        <v>301.45</v>
      </c>
      <c r="AK30" s="9">
        <f t="shared" si="15"/>
        <v>89.077847330764328</v>
      </c>
      <c r="AL30" s="10">
        <f t="shared" si="16"/>
        <v>36.961860000000115</v>
      </c>
      <c r="AM30" s="10">
        <v>464.07647999999989</v>
      </c>
      <c r="AN30" s="3"/>
      <c r="AO30" s="10">
        <f t="shared" si="17"/>
        <v>464.07647999999989</v>
      </c>
      <c r="AP30" s="10"/>
      <c r="AQ30" s="9">
        <f t="shared" si="33"/>
        <v>0</v>
      </c>
      <c r="AR30" s="10">
        <f t="shared" si="19"/>
        <v>464.07647999999989</v>
      </c>
      <c r="AS30" s="10">
        <v>0</v>
      </c>
      <c r="AT30" s="3"/>
      <c r="AU30" s="10">
        <f t="shared" si="20"/>
        <v>0</v>
      </c>
      <c r="AV30" s="10">
        <v>0</v>
      </c>
      <c r="AW30" s="9">
        <f t="shared" si="21"/>
        <v>0</v>
      </c>
      <c r="AX30" s="10">
        <f t="shared" si="22"/>
        <v>0</v>
      </c>
      <c r="AY30" s="10">
        <v>277.36779999999999</v>
      </c>
      <c r="AZ30" s="10"/>
      <c r="BA30" s="10">
        <f t="shared" si="23"/>
        <v>277.36779999999999</v>
      </c>
      <c r="BB30" s="10"/>
      <c r="BC30" s="9">
        <f t="shared" si="24"/>
        <v>0</v>
      </c>
      <c r="BD30" s="10">
        <f t="shared" si="25"/>
        <v>277.36779999999999</v>
      </c>
      <c r="BE30" s="11">
        <f t="shared" si="34"/>
        <v>1434.42994</v>
      </c>
      <c r="BF30" s="11">
        <f t="shared" si="32"/>
        <v>0</v>
      </c>
      <c r="BG30" s="11">
        <f t="shared" si="27"/>
        <v>1434.42994</v>
      </c>
      <c r="BH30" s="11">
        <f t="shared" si="28"/>
        <v>301.45</v>
      </c>
      <c r="BI30" s="12">
        <f t="shared" si="29"/>
        <v>21.015317067350114</v>
      </c>
      <c r="BJ30" s="11">
        <f t="shared" si="30"/>
        <v>1132.9799399999999</v>
      </c>
    </row>
    <row r="31" spans="1:62" ht="17.25" customHeight="1">
      <c r="A31" s="21">
        <v>24</v>
      </c>
      <c r="B31" s="14" t="s">
        <v>34</v>
      </c>
      <c r="C31" s="15">
        <v>0</v>
      </c>
      <c r="D31" s="2"/>
      <c r="E31" s="15">
        <f t="shared" si="0"/>
        <v>0</v>
      </c>
      <c r="F31" s="15"/>
      <c r="G31" s="16">
        <f t="shared" si="1"/>
        <v>0</v>
      </c>
      <c r="H31" s="3">
        <f t="shared" si="2"/>
        <v>0</v>
      </c>
      <c r="I31" s="15">
        <v>0</v>
      </c>
      <c r="J31" s="2"/>
      <c r="K31" s="15">
        <f t="shared" si="3"/>
        <v>0</v>
      </c>
      <c r="L31" s="15"/>
      <c r="M31" s="16">
        <f t="shared" si="4"/>
        <v>0</v>
      </c>
      <c r="N31" s="15">
        <f t="shared" si="5"/>
        <v>0</v>
      </c>
      <c r="O31" s="15">
        <v>0</v>
      </c>
      <c r="P31" s="15"/>
      <c r="Q31" s="15">
        <f t="shared" si="6"/>
        <v>0</v>
      </c>
      <c r="R31" s="15"/>
      <c r="S31" s="16">
        <f t="shared" si="7"/>
        <v>0</v>
      </c>
      <c r="T31" s="15">
        <f t="shared" si="8"/>
        <v>0</v>
      </c>
      <c r="U31" s="15">
        <v>0</v>
      </c>
      <c r="V31" s="15"/>
      <c r="W31" s="15">
        <f t="shared" si="9"/>
        <v>0</v>
      </c>
      <c r="X31" s="15"/>
      <c r="Y31" s="16">
        <f t="shared" si="10"/>
        <v>0</v>
      </c>
      <c r="Z31" s="15">
        <f t="shared" si="11"/>
        <v>0</v>
      </c>
      <c r="AA31" s="10">
        <v>-4.1600000000343584E-3</v>
      </c>
      <c r="AB31" s="10"/>
      <c r="AC31" s="10">
        <f t="shared" si="12"/>
        <v>-4.1600000000343584E-3</v>
      </c>
      <c r="AD31" s="10"/>
      <c r="AE31" s="9">
        <f t="shared" si="31"/>
        <v>0</v>
      </c>
      <c r="AF31" s="10">
        <f t="shared" si="13"/>
        <v>-4.1600000000343584E-3</v>
      </c>
      <c r="AG31" s="10">
        <v>4.5999999989021489E-4</v>
      </c>
      <c r="AH31" s="3"/>
      <c r="AI31" s="10">
        <f t="shared" si="14"/>
        <v>4.5999999989021489E-4</v>
      </c>
      <c r="AJ31" s="10"/>
      <c r="AK31" s="9">
        <f t="shared" si="15"/>
        <v>0</v>
      </c>
      <c r="AL31" s="10">
        <f t="shared" si="16"/>
        <v>4.5999999989021489E-4</v>
      </c>
      <c r="AM31" s="10">
        <v>4.6400000002790875E-3</v>
      </c>
      <c r="AN31" s="10"/>
      <c r="AO31" s="10">
        <f t="shared" si="17"/>
        <v>4.6400000002790875E-3</v>
      </c>
      <c r="AP31" s="10"/>
      <c r="AQ31" s="9">
        <f t="shared" si="33"/>
        <v>0</v>
      </c>
      <c r="AR31" s="10">
        <f t="shared" si="19"/>
        <v>4.6400000002790875E-3</v>
      </c>
      <c r="AS31" s="10">
        <v>0</v>
      </c>
      <c r="AT31" s="3"/>
      <c r="AU31" s="10">
        <f t="shared" si="20"/>
        <v>0</v>
      </c>
      <c r="AV31" s="10">
        <v>0</v>
      </c>
      <c r="AW31" s="9">
        <f t="shared" si="21"/>
        <v>0</v>
      </c>
      <c r="AX31" s="10">
        <f t="shared" si="22"/>
        <v>0</v>
      </c>
      <c r="AY31" s="10">
        <v>0</v>
      </c>
      <c r="AZ31" s="10"/>
      <c r="BA31" s="10">
        <f t="shared" si="23"/>
        <v>0</v>
      </c>
      <c r="BB31" s="10"/>
      <c r="BC31" s="9">
        <f t="shared" si="24"/>
        <v>0</v>
      </c>
      <c r="BD31" s="10">
        <f t="shared" si="25"/>
        <v>0</v>
      </c>
      <c r="BE31" s="11">
        <f t="shared" si="34"/>
        <v>9.40000000134944E-4</v>
      </c>
      <c r="BF31" s="11">
        <f t="shared" si="32"/>
        <v>0</v>
      </c>
      <c r="BG31" s="11">
        <f t="shared" si="27"/>
        <v>9.40000000134944E-4</v>
      </c>
      <c r="BH31" s="11">
        <f t="shared" si="28"/>
        <v>0</v>
      </c>
      <c r="BI31" s="12">
        <f t="shared" si="29"/>
        <v>0</v>
      </c>
      <c r="BJ31" s="11">
        <f t="shared" si="30"/>
        <v>9.40000000134944E-4</v>
      </c>
    </row>
    <row r="32" spans="1:62" ht="17.25" customHeight="1">
      <c r="A32" s="21">
        <v>25</v>
      </c>
      <c r="B32" s="14" t="s">
        <v>33</v>
      </c>
      <c r="C32" s="15">
        <v>0</v>
      </c>
      <c r="D32" s="2"/>
      <c r="E32" s="15">
        <f t="shared" si="0"/>
        <v>0</v>
      </c>
      <c r="F32" s="15"/>
      <c r="G32" s="16">
        <f t="shared" si="1"/>
        <v>0</v>
      </c>
      <c r="H32" s="3">
        <f t="shared" si="2"/>
        <v>0</v>
      </c>
      <c r="I32" s="15">
        <v>13.86000000000001</v>
      </c>
      <c r="J32" s="2"/>
      <c r="K32" s="15">
        <f t="shared" si="3"/>
        <v>13.86000000000001</v>
      </c>
      <c r="L32" s="15"/>
      <c r="M32" s="16">
        <f t="shared" si="4"/>
        <v>0</v>
      </c>
      <c r="N32" s="15">
        <f t="shared" si="5"/>
        <v>13.86000000000001</v>
      </c>
      <c r="O32" s="15">
        <v>1.0800000000000018</v>
      </c>
      <c r="P32" s="15"/>
      <c r="Q32" s="15">
        <f t="shared" si="6"/>
        <v>1.0800000000000018</v>
      </c>
      <c r="R32" s="15"/>
      <c r="S32" s="16">
        <f t="shared" si="7"/>
        <v>0</v>
      </c>
      <c r="T32" s="15">
        <f t="shared" si="8"/>
        <v>1.0800000000000018</v>
      </c>
      <c r="U32" s="15">
        <v>0</v>
      </c>
      <c r="V32" s="15"/>
      <c r="W32" s="15">
        <f t="shared" si="9"/>
        <v>0</v>
      </c>
      <c r="X32" s="15"/>
      <c r="Y32" s="16">
        <f t="shared" si="10"/>
        <v>0</v>
      </c>
      <c r="Z32" s="15">
        <f t="shared" si="11"/>
        <v>0</v>
      </c>
      <c r="AA32" s="10">
        <v>121.12490000000003</v>
      </c>
      <c r="AB32" s="10"/>
      <c r="AC32" s="10">
        <f t="shared" si="12"/>
        <v>121.12490000000003</v>
      </c>
      <c r="AD32" s="10"/>
      <c r="AE32" s="9">
        <f t="shared" si="31"/>
        <v>0</v>
      </c>
      <c r="AF32" s="10">
        <f t="shared" si="13"/>
        <v>121.12490000000003</v>
      </c>
      <c r="AG32" s="10">
        <v>236.79929000000001</v>
      </c>
      <c r="AH32" s="3"/>
      <c r="AI32" s="10">
        <f t="shared" si="14"/>
        <v>236.79929000000001</v>
      </c>
      <c r="AJ32" s="10"/>
      <c r="AK32" s="9">
        <f t="shared" si="15"/>
        <v>0</v>
      </c>
      <c r="AL32" s="10">
        <f t="shared" si="16"/>
        <v>236.79929000000001</v>
      </c>
      <c r="AM32" s="10">
        <v>135.36963999999995</v>
      </c>
      <c r="AN32" s="3"/>
      <c r="AO32" s="10">
        <f t="shared" si="17"/>
        <v>135.36963999999995</v>
      </c>
      <c r="AP32" s="10"/>
      <c r="AQ32" s="9">
        <f t="shared" si="33"/>
        <v>0</v>
      </c>
      <c r="AR32" s="10">
        <f t="shared" si="19"/>
        <v>135.36963999999995</v>
      </c>
      <c r="AS32" s="10">
        <v>0</v>
      </c>
      <c r="AT32" s="3"/>
      <c r="AU32" s="10">
        <f t="shared" si="20"/>
        <v>0</v>
      </c>
      <c r="AV32" s="10">
        <v>0</v>
      </c>
      <c r="AW32" s="9">
        <f t="shared" si="21"/>
        <v>0</v>
      </c>
      <c r="AX32" s="10">
        <f t="shared" si="22"/>
        <v>0</v>
      </c>
      <c r="AY32" s="10">
        <v>0</v>
      </c>
      <c r="AZ32" s="10"/>
      <c r="BA32" s="10">
        <f t="shared" si="23"/>
        <v>0</v>
      </c>
      <c r="BB32" s="10"/>
      <c r="BC32" s="9">
        <f t="shared" si="24"/>
        <v>0</v>
      </c>
      <c r="BD32" s="10">
        <f t="shared" si="25"/>
        <v>0</v>
      </c>
      <c r="BE32" s="11">
        <f t="shared" si="34"/>
        <v>508.23383000000001</v>
      </c>
      <c r="BF32" s="11">
        <f t="shared" si="32"/>
        <v>0</v>
      </c>
      <c r="BG32" s="11">
        <f t="shared" si="27"/>
        <v>508.23383000000001</v>
      </c>
      <c r="BH32" s="11">
        <f t="shared" si="28"/>
        <v>0</v>
      </c>
      <c r="BI32" s="12">
        <f t="shared" si="29"/>
        <v>0</v>
      </c>
      <c r="BJ32" s="11">
        <f t="shared" si="30"/>
        <v>508.23383000000001</v>
      </c>
    </row>
    <row r="33" spans="1:62" ht="17.25" customHeight="1">
      <c r="A33" s="21">
        <v>26</v>
      </c>
      <c r="B33" s="14" t="s">
        <v>35</v>
      </c>
      <c r="C33" s="15">
        <v>0</v>
      </c>
      <c r="D33" s="2"/>
      <c r="E33" s="15">
        <f t="shared" si="0"/>
        <v>0</v>
      </c>
      <c r="F33" s="15"/>
      <c r="G33" s="16">
        <f t="shared" si="1"/>
        <v>0</v>
      </c>
      <c r="H33" s="3">
        <f t="shared" si="2"/>
        <v>0</v>
      </c>
      <c r="I33" s="15">
        <v>0</v>
      </c>
      <c r="J33" s="2"/>
      <c r="K33" s="15">
        <f t="shared" si="3"/>
        <v>0</v>
      </c>
      <c r="L33" s="15"/>
      <c r="M33" s="16">
        <f t="shared" si="4"/>
        <v>0</v>
      </c>
      <c r="N33" s="15">
        <f t="shared" si="5"/>
        <v>0</v>
      </c>
      <c r="O33" s="15">
        <v>0</v>
      </c>
      <c r="P33" s="15"/>
      <c r="Q33" s="15">
        <f t="shared" si="6"/>
        <v>0</v>
      </c>
      <c r="R33" s="15"/>
      <c r="S33" s="16">
        <f t="shared" si="7"/>
        <v>0</v>
      </c>
      <c r="T33" s="15">
        <f t="shared" si="8"/>
        <v>0</v>
      </c>
      <c r="U33" s="15">
        <v>0</v>
      </c>
      <c r="V33" s="15"/>
      <c r="W33" s="15">
        <f t="shared" si="9"/>
        <v>0</v>
      </c>
      <c r="X33" s="15"/>
      <c r="Y33" s="16">
        <f t="shared" si="10"/>
        <v>0</v>
      </c>
      <c r="Z33" s="15">
        <f t="shared" si="11"/>
        <v>0</v>
      </c>
      <c r="AA33" s="10">
        <v>-4.2200000000036653E-3</v>
      </c>
      <c r="AB33" s="10"/>
      <c r="AC33" s="10">
        <f t="shared" si="12"/>
        <v>-4.2200000000036653E-3</v>
      </c>
      <c r="AD33" s="10"/>
      <c r="AE33" s="9">
        <f t="shared" si="31"/>
        <v>0</v>
      </c>
      <c r="AF33" s="10">
        <f t="shared" si="13"/>
        <v>-4.2200000000036653E-3</v>
      </c>
      <c r="AG33" s="10">
        <v>-4.9599999997553823E-3</v>
      </c>
      <c r="AH33" s="3"/>
      <c r="AI33" s="10">
        <f t="shared" si="14"/>
        <v>-4.9599999997553823E-3</v>
      </c>
      <c r="AJ33" s="10"/>
      <c r="AK33" s="9">
        <f t="shared" si="15"/>
        <v>0</v>
      </c>
      <c r="AL33" s="10">
        <f t="shared" si="16"/>
        <v>-4.9599999997553823E-3</v>
      </c>
      <c r="AM33" s="10">
        <v>3.8999999998168278E-3</v>
      </c>
      <c r="AN33" s="3"/>
      <c r="AO33" s="10">
        <f t="shared" si="17"/>
        <v>3.8999999998168278E-3</v>
      </c>
      <c r="AP33" s="10"/>
      <c r="AQ33" s="9">
        <f t="shared" si="33"/>
        <v>0</v>
      </c>
      <c r="AR33" s="10">
        <f t="shared" si="19"/>
        <v>3.8999999998168278E-3</v>
      </c>
      <c r="AS33" s="10">
        <v>0</v>
      </c>
      <c r="AT33" s="3"/>
      <c r="AU33" s="10">
        <f t="shared" si="20"/>
        <v>0</v>
      </c>
      <c r="AV33" s="10">
        <v>0</v>
      </c>
      <c r="AW33" s="9">
        <f t="shared" si="21"/>
        <v>0</v>
      </c>
      <c r="AX33" s="10">
        <f t="shared" si="22"/>
        <v>0</v>
      </c>
      <c r="AY33" s="10">
        <v>0</v>
      </c>
      <c r="AZ33" s="10"/>
      <c r="BA33" s="10">
        <f t="shared" si="23"/>
        <v>0</v>
      </c>
      <c r="BB33" s="10"/>
      <c r="BC33" s="9">
        <f t="shared" si="24"/>
        <v>0</v>
      </c>
      <c r="BD33" s="10">
        <f t="shared" si="25"/>
        <v>0</v>
      </c>
      <c r="BE33" s="11">
        <v>0</v>
      </c>
      <c r="BF33" s="11">
        <f t="shared" si="32"/>
        <v>0</v>
      </c>
      <c r="BG33" s="11">
        <f t="shared" si="27"/>
        <v>0</v>
      </c>
      <c r="BH33" s="11">
        <v>0</v>
      </c>
      <c r="BI33" s="12">
        <f t="shared" si="29"/>
        <v>0</v>
      </c>
      <c r="BJ33" s="11">
        <f t="shared" si="30"/>
        <v>0</v>
      </c>
    </row>
    <row r="34" spans="1:62" ht="17.25" customHeight="1">
      <c r="A34" s="21">
        <v>27</v>
      </c>
      <c r="B34" s="14" t="s">
        <v>36</v>
      </c>
      <c r="C34" s="15">
        <v>0</v>
      </c>
      <c r="D34" s="2"/>
      <c r="E34" s="15">
        <f t="shared" si="0"/>
        <v>0</v>
      </c>
      <c r="F34" s="15"/>
      <c r="G34" s="16">
        <f t="shared" si="1"/>
        <v>0</v>
      </c>
      <c r="H34" s="3">
        <f t="shared" si="2"/>
        <v>0</v>
      </c>
      <c r="I34" s="15">
        <v>9.4600000000000151</v>
      </c>
      <c r="J34" s="2"/>
      <c r="K34" s="15">
        <f t="shared" si="3"/>
        <v>9.4600000000000151</v>
      </c>
      <c r="L34" s="15"/>
      <c r="M34" s="16">
        <f t="shared" si="4"/>
        <v>0</v>
      </c>
      <c r="N34" s="15">
        <f t="shared" si="5"/>
        <v>9.4600000000000151</v>
      </c>
      <c r="O34" s="15">
        <v>0</v>
      </c>
      <c r="P34" s="15"/>
      <c r="Q34" s="15">
        <f t="shared" si="6"/>
        <v>0</v>
      </c>
      <c r="R34" s="15"/>
      <c r="S34" s="16">
        <f t="shared" si="7"/>
        <v>0</v>
      </c>
      <c r="T34" s="15">
        <f t="shared" si="8"/>
        <v>0</v>
      </c>
      <c r="U34" s="15">
        <v>1.3322676295501878E-15</v>
      </c>
      <c r="V34" s="15"/>
      <c r="W34" s="15">
        <f t="shared" si="9"/>
        <v>1.3322676295501878E-15</v>
      </c>
      <c r="X34" s="15"/>
      <c r="Y34" s="16">
        <f t="shared" si="10"/>
        <v>0</v>
      </c>
      <c r="Z34" s="15">
        <f t="shared" si="11"/>
        <v>1.3322676295501878E-15</v>
      </c>
      <c r="AA34" s="10">
        <v>0</v>
      </c>
      <c r="AB34" s="10"/>
      <c r="AC34" s="10">
        <f t="shared" si="12"/>
        <v>0</v>
      </c>
      <c r="AD34" s="10"/>
      <c r="AE34" s="9">
        <f t="shared" si="31"/>
        <v>0</v>
      </c>
      <c r="AF34" s="10">
        <f t="shared" si="13"/>
        <v>0</v>
      </c>
      <c r="AG34" s="10">
        <v>0</v>
      </c>
      <c r="AH34" s="3"/>
      <c r="AI34" s="10">
        <f t="shared" si="14"/>
        <v>0</v>
      </c>
      <c r="AJ34" s="10"/>
      <c r="AK34" s="9">
        <f t="shared" si="15"/>
        <v>0</v>
      </c>
      <c r="AL34" s="10">
        <f t="shared" si="16"/>
        <v>0</v>
      </c>
      <c r="AM34" s="10">
        <v>16.939999999999998</v>
      </c>
      <c r="AN34" s="3"/>
      <c r="AO34" s="10">
        <f t="shared" si="17"/>
        <v>16.939999999999998</v>
      </c>
      <c r="AP34" s="3"/>
      <c r="AQ34" s="9">
        <f t="shared" si="33"/>
        <v>0</v>
      </c>
      <c r="AR34" s="10">
        <f t="shared" si="19"/>
        <v>16.939999999999998</v>
      </c>
      <c r="AS34" s="10">
        <v>0</v>
      </c>
      <c r="AT34" s="3"/>
      <c r="AU34" s="10">
        <f t="shared" si="20"/>
        <v>0</v>
      </c>
      <c r="AV34" s="10">
        <v>0</v>
      </c>
      <c r="AW34" s="9">
        <f t="shared" si="21"/>
        <v>0</v>
      </c>
      <c r="AX34" s="10">
        <f t="shared" si="22"/>
        <v>0</v>
      </c>
      <c r="AY34" s="10">
        <v>66.270000000000095</v>
      </c>
      <c r="AZ34" s="10"/>
      <c r="BA34" s="10">
        <f t="shared" si="23"/>
        <v>66.270000000000095</v>
      </c>
      <c r="BB34" s="10"/>
      <c r="BC34" s="9">
        <f t="shared" si="24"/>
        <v>0</v>
      </c>
      <c r="BD34" s="10">
        <f t="shared" si="25"/>
        <v>66.270000000000095</v>
      </c>
      <c r="BE34" s="11">
        <f>C34+I34+O34+U34+AG34+AM34+AS34+AY34+AA34</f>
        <v>92.670000000000101</v>
      </c>
      <c r="BF34" s="11">
        <f t="shared" si="32"/>
        <v>0</v>
      </c>
      <c r="BG34" s="11">
        <f t="shared" si="27"/>
        <v>92.670000000000101</v>
      </c>
      <c r="BH34" s="11">
        <f>F34+L34+R34+X34+AJ34+AP34+AV34+BB34+AD34</f>
        <v>0</v>
      </c>
      <c r="BI34" s="12">
        <f t="shared" si="29"/>
        <v>0</v>
      </c>
      <c r="BJ34" s="11">
        <f t="shared" si="30"/>
        <v>92.670000000000101</v>
      </c>
    </row>
    <row r="35" spans="1:62" ht="17.25" customHeight="1">
      <c r="A35" s="21">
        <v>28</v>
      </c>
      <c r="B35" s="36" t="s">
        <v>37</v>
      </c>
      <c r="C35" s="15">
        <v>0</v>
      </c>
      <c r="D35" s="27"/>
      <c r="E35" s="15">
        <f t="shared" si="0"/>
        <v>0</v>
      </c>
      <c r="F35" s="27"/>
      <c r="G35" s="16">
        <f t="shared" si="1"/>
        <v>0</v>
      </c>
      <c r="H35" s="3">
        <f t="shared" si="2"/>
        <v>0</v>
      </c>
      <c r="I35" s="15">
        <v>0</v>
      </c>
      <c r="J35" s="30"/>
      <c r="K35" s="15">
        <f t="shared" si="3"/>
        <v>0</v>
      </c>
      <c r="L35" s="27"/>
      <c r="M35" s="16">
        <f t="shared" si="4"/>
        <v>0</v>
      </c>
      <c r="N35" s="27">
        <f t="shared" si="5"/>
        <v>0</v>
      </c>
      <c r="O35" s="15">
        <v>0.31000000000000139</v>
      </c>
      <c r="P35" s="27"/>
      <c r="Q35" s="15">
        <f t="shared" si="6"/>
        <v>0.31000000000000139</v>
      </c>
      <c r="R35" s="27"/>
      <c r="S35" s="16">
        <f t="shared" si="7"/>
        <v>0</v>
      </c>
      <c r="T35" s="15">
        <f t="shared" si="8"/>
        <v>0.31000000000000139</v>
      </c>
      <c r="U35" s="15">
        <v>1.5000000000000513E-2</v>
      </c>
      <c r="V35" s="28"/>
      <c r="W35" s="15">
        <f t="shared" si="9"/>
        <v>1.5000000000000513E-2</v>
      </c>
      <c r="X35" s="27"/>
      <c r="Y35" s="16">
        <f t="shared" si="10"/>
        <v>0</v>
      </c>
      <c r="Z35" s="15">
        <f t="shared" si="11"/>
        <v>1.5000000000000513E-2</v>
      </c>
      <c r="AA35" s="10">
        <v>0</v>
      </c>
      <c r="AB35" s="29"/>
      <c r="AC35" s="10">
        <f t="shared" si="12"/>
        <v>0</v>
      </c>
      <c r="AD35" s="29"/>
      <c r="AE35" s="9">
        <f t="shared" si="31"/>
        <v>0</v>
      </c>
      <c r="AF35" s="10">
        <f t="shared" si="13"/>
        <v>0</v>
      </c>
      <c r="AG35" s="10">
        <v>10.541000000000004</v>
      </c>
      <c r="AH35" s="26"/>
      <c r="AI35" s="10">
        <f t="shared" si="14"/>
        <v>10.541000000000004</v>
      </c>
      <c r="AJ35" s="29">
        <v>3.49</v>
      </c>
      <c r="AK35" s="9">
        <f t="shared" si="15"/>
        <v>33.108813205578208</v>
      </c>
      <c r="AL35" s="10">
        <f t="shared" si="16"/>
        <v>7.0510000000000037</v>
      </c>
      <c r="AM35" s="10">
        <v>10.451000000000001</v>
      </c>
      <c r="AN35" s="26"/>
      <c r="AO35" s="10">
        <f t="shared" si="17"/>
        <v>10.451000000000001</v>
      </c>
      <c r="AP35" s="29">
        <v>4.71</v>
      </c>
      <c r="AQ35" s="9">
        <f t="shared" si="33"/>
        <v>45.067457659554108</v>
      </c>
      <c r="AR35" s="10">
        <f t="shared" si="19"/>
        <v>5.7410000000000005</v>
      </c>
      <c r="AS35" s="10">
        <v>0</v>
      </c>
      <c r="AT35" s="3"/>
      <c r="AU35" s="10">
        <f t="shared" si="20"/>
        <v>0</v>
      </c>
      <c r="AV35" s="10">
        <v>0</v>
      </c>
      <c r="AW35" s="9">
        <f t="shared" si="21"/>
        <v>0</v>
      </c>
      <c r="AX35" s="10">
        <f t="shared" si="22"/>
        <v>0</v>
      </c>
      <c r="AY35" s="10">
        <v>1.0130000000000017</v>
      </c>
      <c r="AZ35" s="29"/>
      <c r="BA35" s="10">
        <f t="shared" si="23"/>
        <v>1.0130000000000017</v>
      </c>
      <c r="BB35" s="29"/>
      <c r="BC35" s="9">
        <f t="shared" si="24"/>
        <v>0</v>
      </c>
      <c r="BD35" s="10">
        <f t="shared" si="25"/>
        <v>1.0130000000000017</v>
      </c>
      <c r="BE35" s="11">
        <f>C35+I35+O35+U35+AG35+AM35+AS35+AY35+AA35</f>
        <v>22.330000000000009</v>
      </c>
      <c r="BF35" s="11">
        <f t="shared" si="32"/>
        <v>0</v>
      </c>
      <c r="BG35" s="11">
        <f t="shared" si="27"/>
        <v>22.330000000000009</v>
      </c>
      <c r="BH35" s="11">
        <f>F35+L35+R35+X35+AJ35+AP35+AV35+BB35+AD35</f>
        <v>8.1999999999999993</v>
      </c>
      <c r="BI35" s="12">
        <f t="shared" si="29"/>
        <v>36.721898790864287</v>
      </c>
      <c r="BJ35" s="11">
        <f t="shared" si="30"/>
        <v>14.13000000000001</v>
      </c>
    </row>
    <row r="36" spans="1:62" ht="17.25" customHeight="1">
      <c r="A36" s="21">
        <v>29</v>
      </c>
      <c r="B36" s="14" t="s">
        <v>38</v>
      </c>
      <c r="C36" s="15">
        <v>1.000000000000334E-3</v>
      </c>
      <c r="D36" s="2"/>
      <c r="E36" s="15">
        <f t="shared" si="0"/>
        <v>1.000000000000334E-3</v>
      </c>
      <c r="F36" s="15"/>
      <c r="G36" s="16">
        <f t="shared" si="1"/>
        <v>0</v>
      </c>
      <c r="H36" s="3">
        <f t="shared" si="2"/>
        <v>1.000000000000334E-3</v>
      </c>
      <c r="I36" s="15">
        <v>0</v>
      </c>
      <c r="J36" s="2"/>
      <c r="K36" s="15">
        <f t="shared" si="3"/>
        <v>0</v>
      </c>
      <c r="L36" s="15"/>
      <c r="M36" s="16">
        <f t="shared" si="4"/>
        <v>0</v>
      </c>
      <c r="N36" s="15">
        <f t="shared" si="5"/>
        <v>0</v>
      </c>
      <c r="O36" s="15">
        <v>0</v>
      </c>
      <c r="P36" s="15"/>
      <c r="Q36" s="15">
        <f t="shared" si="6"/>
        <v>0</v>
      </c>
      <c r="R36" s="15"/>
      <c r="S36" s="16">
        <f t="shared" si="7"/>
        <v>0</v>
      </c>
      <c r="T36" s="15">
        <f t="shared" si="8"/>
        <v>0</v>
      </c>
      <c r="U36" s="15">
        <v>0</v>
      </c>
      <c r="V36" s="15"/>
      <c r="W36" s="15">
        <f t="shared" si="9"/>
        <v>0</v>
      </c>
      <c r="X36" s="15"/>
      <c r="Y36" s="16">
        <f t="shared" si="10"/>
        <v>0</v>
      </c>
      <c r="Z36" s="15">
        <f t="shared" si="11"/>
        <v>0</v>
      </c>
      <c r="AA36" s="10">
        <v>8.799999999915542E-4</v>
      </c>
      <c r="AB36" s="10"/>
      <c r="AC36" s="10">
        <f t="shared" si="12"/>
        <v>8.799999999915542E-4</v>
      </c>
      <c r="AD36" s="10"/>
      <c r="AE36" s="9">
        <f t="shared" si="31"/>
        <v>0</v>
      </c>
      <c r="AF36" s="10">
        <f t="shared" si="13"/>
        <v>8.799999999915542E-4</v>
      </c>
      <c r="AG36" s="10">
        <v>2.9529400000000408</v>
      </c>
      <c r="AH36" s="3"/>
      <c r="AI36" s="10">
        <f t="shared" si="14"/>
        <v>2.9529400000000408</v>
      </c>
      <c r="AJ36" s="10"/>
      <c r="AK36" s="9">
        <f t="shared" si="15"/>
        <v>0</v>
      </c>
      <c r="AL36" s="10">
        <f t="shared" si="16"/>
        <v>2.9529400000000408</v>
      </c>
      <c r="AM36" s="10">
        <v>1.3443399999999741</v>
      </c>
      <c r="AN36" s="3"/>
      <c r="AO36" s="10">
        <f t="shared" si="17"/>
        <v>1.3443399999999741</v>
      </c>
      <c r="AP36" s="10"/>
      <c r="AQ36" s="9">
        <f t="shared" si="33"/>
        <v>0</v>
      </c>
      <c r="AR36" s="10">
        <f t="shared" si="19"/>
        <v>1.3443399999999741</v>
      </c>
      <c r="AS36" s="10">
        <v>0</v>
      </c>
      <c r="AT36" s="3"/>
      <c r="AU36" s="10">
        <f t="shared" si="20"/>
        <v>0</v>
      </c>
      <c r="AV36" s="10">
        <v>0</v>
      </c>
      <c r="AW36" s="9">
        <f t="shared" si="21"/>
        <v>0</v>
      </c>
      <c r="AX36" s="10">
        <f t="shared" si="22"/>
        <v>0</v>
      </c>
      <c r="AY36" s="10">
        <v>0</v>
      </c>
      <c r="AZ36" s="10"/>
      <c r="BA36" s="10">
        <f t="shared" si="23"/>
        <v>0</v>
      </c>
      <c r="BB36" s="10"/>
      <c r="BC36" s="9">
        <f t="shared" si="24"/>
        <v>0</v>
      </c>
      <c r="BD36" s="10">
        <f t="shared" si="25"/>
        <v>0</v>
      </c>
      <c r="BE36" s="11">
        <f>C36+I36+O36+U36+AG36+AM36+AS36+AY36+AA36</f>
        <v>4.2991600000000068</v>
      </c>
      <c r="BF36" s="11">
        <f t="shared" si="32"/>
        <v>0</v>
      </c>
      <c r="BG36" s="11">
        <f t="shared" si="27"/>
        <v>4.2991600000000068</v>
      </c>
      <c r="BH36" s="11">
        <f>F36+L36+R36+X36+AJ36+AP36+AV36+BB36+AD36</f>
        <v>0</v>
      </c>
      <c r="BI36" s="12">
        <f t="shared" si="29"/>
        <v>0</v>
      </c>
      <c r="BJ36" s="11">
        <f t="shared" si="30"/>
        <v>4.2991600000000068</v>
      </c>
    </row>
    <row r="37" spans="1:62" ht="17.25" customHeight="1">
      <c r="A37" s="21">
        <v>30</v>
      </c>
      <c r="B37" s="14" t="s">
        <v>44</v>
      </c>
      <c r="C37" s="15">
        <v>0</v>
      </c>
      <c r="D37" s="3"/>
      <c r="E37" s="15">
        <f t="shared" si="0"/>
        <v>0</v>
      </c>
      <c r="F37" s="15"/>
      <c r="G37" s="16">
        <f t="shared" si="1"/>
        <v>0</v>
      </c>
      <c r="H37" s="3">
        <f t="shared" si="2"/>
        <v>0</v>
      </c>
      <c r="I37" s="15">
        <v>0</v>
      </c>
      <c r="J37" s="2"/>
      <c r="K37" s="15">
        <f t="shared" si="3"/>
        <v>0</v>
      </c>
      <c r="L37" s="15"/>
      <c r="M37" s="16">
        <f t="shared" si="4"/>
        <v>0</v>
      </c>
      <c r="N37" s="15">
        <f t="shared" si="5"/>
        <v>0</v>
      </c>
      <c r="O37" s="15">
        <v>0</v>
      </c>
      <c r="P37" s="15"/>
      <c r="Q37" s="15">
        <f t="shared" si="6"/>
        <v>0</v>
      </c>
      <c r="R37" s="15"/>
      <c r="S37" s="16">
        <f t="shared" si="7"/>
        <v>0</v>
      </c>
      <c r="T37" s="15">
        <f t="shared" si="8"/>
        <v>0</v>
      </c>
      <c r="U37" s="15">
        <v>0</v>
      </c>
      <c r="V37" s="15"/>
      <c r="W37" s="15">
        <f t="shared" si="9"/>
        <v>0</v>
      </c>
      <c r="X37" s="15"/>
      <c r="Y37" s="16">
        <f t="shared" si="10"/>
        <v>0</v>
      </c>
      <c r="Z37" s="15">
        <f t="shared" si="11"/>
        <v>0</v>
      </c>
      <c r="AA37" s="10">
        <v>-1.0600000000522414E-3</v>
      </c>
      <c r="AB37" s="10"/>
      <c r="AC37" s="10">
        <f t="shared" si="12"/>
        <v>-1.0600000000522414E-3</v>
      </c>
      <c r="AD37" s="10"/>
      <c r="AE37" s="9">
        <f t="shared" si="31"/>
        <v>0</v>
      </c>
      <c r="AF37" s="10">
        <f t="shared" si="13"/>
        <v>-1.0600000000522414E-3</v>
      </c>
      <c r="AG37" s="10">
        <v>-3.840000000082E-3</v>
      </c>
      <c r="AH37" s="37"/>
      <c r="AI37" s="10">
        <f t="shared" si="14"/>
        <v>-3.840000000082E-3</v>
      </c>
      <c r="AJ37" s="10"/>
      <c r="AK37" s="9">
        <f t="shared" si="15"/>
        <v>0</v>
      </c>
      <c r="AL37" s="10">
        <f t="shared" si="16"/>
        <v>-3.840000000082E-3</v>
      </c>
      <c r="AM37" s="10">
        <v>1.5400000002045999E-3</v>
      </c>
      <c r="AN37" s="3"/>
      <c r="AO37" s="10">
        <f t="shared" si="17"/>
        <v>1.5400000002045999E-3</v>
      </c>
      <c r="AP37" s="10"/>
      <c r="AQ37" s="9">
        <f t="shared" si="33"/>
        <v>0</v>
      </c>
      <c r="AR37" s="10">
        <f t="shared" si="19"/>
        <v>1.5400000002045999E-3</v>
      </c>
      <c r="AS37" s="10">
        <v>0</v>
      </c>
      <c r="AT37" s="3"/>
      <c r="AU37" s="10">
        <f t="shared" si="20"/>
        <v>0</v>
      </c>
      <c r="AV37" s="10">
        <v>0</v>
      </c>
      <c r="AW37" s="9">
        <f t="shared" si="21"/>
        <v>0</v>
      </c>
      <c r="AX37" s="10">
        <f t="shared" si="22"/>
        <v>0</v>
      </c>
      <c r="AY37" s="10">
        <v>4.0999999999371539E-3</v>
      </c>
      <c r="AZ37" s="10"/>
      <c r="BA37" s="10">
        <f t="shared" si="23"/>
        <v>4.0999999999371539E-3</v>
      </c>
      <c r="BB37" s="10"/>
      <c r="BC37" s="9">
        <f t="shared" si="24"/>
        <v>0</v>
      </c>
      <c r="BD37" s="10">
        <f t="shared" si="25"/>
        <v>4.0999999999371539E-3</v>
      </c>
      <c r="BE37" s="11">
        <f>C37+I37+O37+U37+AG37+AM37+AS37+AY37+AA37</f>
        <v>7.4000000000751243E-4</v>
      </c>
      <c r="BF37" s="11">
        <f t="shared" si="32"/>
        <v>0</v>
      </c>
      <c r="BG37" s="11">
        <f t="shared" si="27"/>
        <v>7.4000000000751243E-4</v>
      </c>
      <c r="BH37" s="11">
        <f>F37+L37+R37+X37+AJ37+AP37+AV37+BB37+AD37</f>
        <v>0</v>
      </c>
      <c r="BI37" s="12">
        <f t="shared" si="29"/>
        <v>0</v>
      </c>
      <c r="BJ37" s="11">
        <f t="shared" si="30"/>
        <v>7.4000000000751243E-4</v>
      </c>
    </row>
    <row r="38" spans="1:62" ht="17.25" customHeight="1">
      <c r="A38" s="39"/>
      <c r="B38" s="31" t="s">
        <v>39</v>
      </c>
      <c r="C38" s="38">
        <f>SUM(C8:C37)</f>
        <v>17.237039999999997</v>
      </c>
      <c r="D38" s="38">
        <f>SUM(D8:D37)</f>
        <v>0</v>
      </c>
      <c r="E38" s="38">
        <f t="shared" ref="E38:F38" si="35">SUM(E8:E37)</f>
        <v>17.237039999999997</v>
      </c>
      <c r="F38" s="38">
        <f t="shared" si="35"/>
        <v>5.2299999999999995</v>
      </c>
      <c r="G38" s="6">
        <f t="shared" si="1"/>
        <v>30.341636383044889</v>
      </c>
      <c r="H38" s="38">
        <f>SUM(H8:H37)</f>
        <v>12.007039999999996</v>
      </c>
      <c r="I38" s="38">
        <f t="shared" ref="I38:K38" si="36">SUM(I8:I37)</f>
        <v>243.15160000000006</v>
      </c>
      <c r="J38" s="38">
        <f t="shared" si="36"/>
        <v>0</v>
      </c>
      <c r="K38" s="38">
        <f t="shared" si="36"/>
        <v>243.15160000000006</v>
      </c>
      <c r="L38" s="38">
        <f>SUM(L8:L37)</f>
        <v>15.97</v>
      </c>
      <c r="M38" s="6">
        <f t="shared" si="4"/>
        <v>6.5679189443951831</v>
      </c>
      <c r="N38" s="38">
        <f>SUM(N8:N37)</f>
        <v>227.18160000000003</v>
      </c>
      <c r="O38" s="38">
        <f t="shared" ref="O38:Q38" si="37">SUM(O8:O37)</f>
        <v>40.590000000000003</v>
      </c>
      <c r="P38" s="38">
        <f t="shared" si="37"/>
        <v>0</v>
      </c>
      <c r="Q38" s="38">
        <f t="shared" si="37"/>
        <v>40.590000000000003</v>
      </c>
      <c r="R38" s="38">
        <f>SUM(R8:R37)</f>
        <v>0</v>
      </c>
      <c r="S38" s="6">
        <f t="shared" si="7"/>
        <v>0</v>
      </c>
      <c r="T38" s="38">
        <f>SUM(T8:T37)</f>
        <v>40.590000000000003</v>
      </c>
      <c r="U38" s="38">
        <f>SUM(U8:U37)</f>
        <v>4.365000000000002</v>
      </c>
      <c r="V38" s="38">
        <f>SUM(V8:V37)</f>
        <v>0</v>
      </c>
      <c r="W38" s="38">
        <f t="shared" ref="W38:X38" si="38">SUM(W8:W37)</f>
        <v>4.365000000000002</v>
      </c>
      <c r="X38" s="38">
        <f t="shared" si="38"/>
        <v>0.15</v>
      </c>
      <c r="Y38" s="6">
        <f t="shared" si="10"/>
        <v>3.436426116838486</v>
      </c>
      <c r="Z38" s="38">
        <f>SUM(Z8:Z37)</f>
        <v>4.2150000000000016</v>
      </c>
      <c r="AA38" s="5">
        <f t="shared" ref="AA38:AD38" si="39">SUM(AA8:AA37)</f>
        <v>1085.7007599999999</v>
      </c>
      <c r="AB38" s="5">
        <f t="shared" si="39"/>
        <v>0</v>
      </c>
      <c r="AC38" s="5">
        <f t="shared" si="39"/>
        <v>1085.7007599999999</v>
      </c>
      <c r="AD38" s="5">
        <f t="shared" si="39"/>
        <v>69.402999999999992</v>
      </c>
      <c r="AE38" s="8">
        <f t="shared" si="31"/>
        <v>6.3924612155563016</v>
      </c>
      <c r="AF38" s="7">
        <f t="shared" si="13"/>
        <v>1016.2977599999999</v>
      </c>
      <c r="AG38" s="5">
        <f t="shared" ref="AG38:AJ38" si="40">SUM(AG8:AG37)</f>
        <v>4608.75486</v>
      </c>
      <c r="AH38" s="5">
        <f t="shared" si="40"/>
        <v>0</v>
      </c>
      <c r="AI38" s="5">
        <f t="shared" si="40"/>
        <v>4608.75486</v>
      </c>
      <c r="AJ38" s="5">
        <f t="shared" si="40"/>
        <v>553.64699999999993</v>
      </c>
      <c r="AK38" s="8">
        <f t="shared" si="15"/>
        <v>12.012940952993102</v>
      </c>
      <c r="AL38" s="5">
        <f t="shared" ref="AL38:AP38" si="41">SUM(AL8:AL37)</f>
        <v>4055.1078600000001</v>
      </c>
      <c r="AM38" s="5">
        <f t="shared" si="41"/>
        <v>2878.5233600000006</v>
      </c>
      <c r="AN38" s="5">
        <f t="shared" si="41"/>
        <v>0</v>
      </c>
      <c r="AO38" s="5">
        <f t="shared" si="41"/>
        <v>2878.5233600000006</v>
      </c>
      <c r="AP38" s="5">
        <f t="shared" si="41"/>
        <v>289.01</v>
      </c>
      <c r="AQ38" s="8">
        <f t="shared" si="33"/>
        <v>10.040217286963408</v>
      </c>
      <c r="AR38" s="5">
        <f t="shared" ref="AR38:BB38" si="42">SUM(AR8:AR37)</f>
        <v>2589.5133600000008</v>
      </c>
      <c r="AS38" s="5">
        <f t="shared" si="42"/>
        <v>40.51728</v>
      </c>
      <c r="AT38" s="5">
        <f t="shared" si="42"/>
        <v>0</v>
      </c>
      <c r="AU38" s="5">
        <f t="shared" si="42"/>
        <v>40.51728</v>
      </c>
      <c r="AV38" s="5">
        <f t="shared" si="42"/>
        <v>0</v>
      </c>
      <c r="AW38" s="5">
        <f t="shared" si="42"/>
        <v>0</v>
      </c>
      <c r="AX38" s="5">
        <f t="shared" si="42"/>
        <v>40.51728</v>
      </c>
      <c r="AY38" s="5">
        <f t="shared" si="42"/>
        <v>607.04</v>
      </c>
      <c r="AZ38" s="5">
        <f t="shared" si="42"/>
        <v>0</v>
      </c>
      <c r="BA38" s="5">
        <f t="shared" si="42"/>
        <v>607.04</v>
      </c>
      <c r="BB38" s="5">
        <f t="shared" si="42"/>
        <v>39.14</v>
      </c>
      <c r="BC38" s="8">
        <f t="shared" si="24"/>
        <v>6.4476805482340538</v>
      </c>
      <c r="BD38" s="5">
        <f t="shared" ref="BD38:BH38" si="43">SUM(BD8:BD37)</f>
        <v>567.89999999999986</v>
      </c>
      <c r="BE38" s="5">
        <f t="shared" si="43"/>
        <v>9525.8751799999991</v>
      </c>
      <c r="BF38" s="5">
        <f t="shared" si="43"/>
        <v>0</v>
      </c>
      <c r="BG38" s="5">
        <f t="shared" si="43"/>
        <v>9525.8751799999991</v>
      </c>
      <c r="BH38" s="5">
        <f t="shared" si="43"/>
        <v>972.55</v>
      </c>
      <c r="BI38" s="13">
        <f t="shared" si="29"/>
        <v>10.209560608582319</v>
      </c>
      <c r="BJ38" s="5">
        <f t="shared" ref="BJ38" si="44">SUM(BJ8:BJ37)</f>
        <v>8553.3251799999998</v>
      </c>
    </row>
    <row r="40" spans="1:62">
      <c r="G40">
        <v>107</v>
      </c>
    </row>
  </sheetData>
  <mergeCells count="84">
    <mergeCell ref="C3:Z3"/>
    <mergeCell ref="AA3:AF3"/>
    <mergeCell ref="AG3:AR3"/>
    <mergeCell ref="AS3:BD3"/>
    <mergeCell ref="BE3:BJ3"/>
    <mergeCell ref="C4:H4"/>
    <mergeCell ref="I4:N4"/>
    <mergeCell ref="O4:T4"/>
    <mergeCell ref="U4:Z4"/>
    <mergeCell ref="AA4:AF4"/>
    <mergeCell ref="C1:Z1"/>
    <mergeCell ref="AA1:AR1"/>
    <mergeCell ref="AS1:BD1"/>
    <mergeCell ref="BE1:BJ1"/>
    <mergeCell ref="A2:A6"/>
    <mergeCell ref="B2:B6"/>
    <mergeCell ref="C2:Z2"/>
    <mergeCell ref="AA2:AF2"/>
    <mergeCell ref="AG2:AR2"/>
    <mergeCell ref="AS2:BD2"/>
    <mergeCell ref="I5:I6"/>
    <mergeCell ref="J5:J6"/>
    <mergeCell ref="K5:K6"/>
    <mergeCell ref="L5:L6"/>
    <mergeCell ref="M5:M6"/>
    <mergeCell ref="N5:N6"/>
    <mergeCell ref="BG4:BG6"/>
    <mergeCell ref="BH4:BH6"/>
    <mergeCell ref="BI4:BI6"/>
    <mergeCell ref="BJ4:BJ6"/>
    <mergeCell ref="C5:C6"/>
    <mergeCell ref="D5:D6"/>
    <mergeCell ref="E5:E6"/>
    <mergeCell ref="F5:F6"/>
    <mergeCell ref="G5:G6"/>
    <mergeCell ref="H5:H6"/>
    <mergeCell ref="AG4:AL4"/>
    <mergeCell ref="AM4:AR4"/>
    <mergeCell ref="AS4:AX4"/>
    <mergeCell ref="AY4:BD4"/>
    <mergeCell ref="BE4:BE6"/>
    <mergeCell ref="BF4:BF6"/>
    <mergeCell ref="AG5:AG6"/>
    <mergeCell ref="AH5:AH6"/>
    <mergeCell ref="AI5:AI6"/>
    <mergeCell ref="AJ5:AJ6"/>
    <mergeCell ref="AA5:AA6"/>
    <mergeCell ref="AB5:AB6"/>
    <mergeCell ref="AC5:AC6"/>
    <mergeCell ref="AD5:AD6"/>
    <mergeCell ref="AE5:AE6"/>
    <mergeCell ref="AF5:AF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BC5:BC6"/>
    <mergeCell ref="BD5:BD6"/>
    <mergeCell ref="AW5:AW6"/>
    <mergeCell ref="AX5:AX6"/>
    <mergeCell ref="AY5:AY6"/>
    <mergeCell ref="AZ5:AZ6"/>
    <mergeCell ref="BA5:BA6"/>
    <mergeCell ref="BB5:BB6"/>
    <mergeCell ref="AV5:AV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</mergeCells>
  <printOptions horizontalCentered="1"/>
  <pageMargins left="0" right="0.15748031496062992" top="0.51181102362204722" bottom="0.15748031496062992" header="0.19685039370078741" footer="0.19685039370078741"/>
  <pageSetup paperSize="9" scale="72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844"/>
  <sheetViews>
    <sheetView topLeftCell="A25" workbookViewId="0">
      <selection activeCell="B2" sqref="B2:B6"/>
    </sheetView>
  </sheetViews>
  <sheetFormatPr defaultRowHeight="5.65" customHeight="1"/>
  <cols>
    <col min="1" max="1" width="5.28515625" style="61" customWidth="1"/>
    <col min="2" max="2" width="16.42578125" style="61" customWidth="1"/>
    <col min="3" max="3" width="11.5703125" style="61" customWidth="1"/>
    <col min="4" max="4" width="13.42578125" style="61" customWidth="1"/>
    <col min="5" max="5" width="10" style="61" customWidth="1"/>
    <col min="6" max="6" width="11.5703125" style="61" customWidth="1"/>
    <col min="7" max="7" width="10.28515625" style="61" customWidth="1"/>
    <col min="8" max="8" width="9.42578125" style="61" customWidth="1"/>
    <col min="9" max="10" width="11.5703125" style="61" customWidth="1"/>
    <col min="11" max="11" width="9.85546875" style="61" customWidth="1"/>
    <col min="12" max="12" width="11.5703125" style="61" customWidth="1"/>
    <col min="13" max="13" width="8.7109375" style="61" customWidth="1"/>
    <col min="14" max="15" width="11.5703125" style="61" customWidth="1"/>
    <col min="16" max="16" width="12.42578125" style="61" customWidth="1"/>
    <col min="17" max="17" width="11.5703125" style="61" customWidth="1"/>
    <col min="18" max="18" width="10.42578125" style="61" customWidth="1"/>
    <col min="19" max="19" width="11.5703125" style="61" customWidth="1"/>
    <col min="20" max="20" width="7" style="61" customWidth="1"/>
    <col min="21" max="21" width="9.28515625" style="61" customWidth="1"/>
    <col min="22" max="22" width="11.5703125" style="61" customWidth="1"/>
    <col min="23" max="23" width="13.7109375" style="61" customWidth="1"/>
    <col min="24" max="24" width="15.42578125" style="61" customWidth="1"/>
    <col min="25" max="25" width="16" style="61" customWidth="1"/>
    <col min="26" max="26" width="17" style="61" customWidth="1"/>
    <col min="27" max="27" width="11.42578125" style="61" customWidth="1"/>
    <col min="28" max="28" width="16.42578125" style="61" customWidth="1"/>
    <col min="29" max="29" width="12.140625" style="61" customWidth="1"/>
    <col min="30" max="30" width="15.140625" style="61" customWidth="1"/>
    <col min="31" max="31" width="18" style="61" customWidth="1"/>
    <col min="32" max="32" width="16" style="61" customWidth="1"/>
    <col min="33" max="33" width="17.5703125" style="61" customWidth="1"/>
    <col min="34" max="34" width="10.42578125" style="61" customWidth="1"/>
    <col min="35" max="35" width="15.140625" style="61" customWidth="1"/>
    <col min="36" max="36" width="14" style="61" customWidth="1"/>
    <col min="37" max="16384" width="9.140625" style="61"/>
  </cols>
  <sheetData>
    <row r="1" spans="1:44" ht="33.75" customHeight="1">
      <c r="A1" s="57"/>
      <c r="B1" s="57"/>
      <c r="C1" s="58" t="s">
        <v>59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 t="s">
        <v>59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9"/>
      <c r="AL1" s="59"/>
      <c r="AM1" s="59"/>
      <c r="AN1" s="59"/>
      <c r="AO1" s="59"/>
      <c r="AP1" s="59"/>
      <c r="AQ1" s="59"/>
      <c r="AR1" s="60"/>
    </row>
    <row r="2" spans="1:44" ht="20.25">
      <c r="A2" s="62" t="s">
        <v>60</v>
      </c>
      <c r="B2" s="62" t="s">
        <v>0</v>
      </c>
      <c r="C2" s="63" t="s">
        <v>61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 t="s">
        <v>61</v>
      </c>
      <c r="Q2" s="63"/>
      <c r="R2" s="63"/>
      <c r="S2" s="63"/>
      <c r="T2" s="63"/>
      <c r="U2" s="63"/>
      <c r="V2" s="63"/>
      <c r="W2" s="63" t="s">
        <v>62</v>
      </c>
      <c r="X2" s="63"/>
      <c r="Y2" s="63"/>
      <c r="Z2" s="63"/>
      <c r="AA2" s="63"/>
      <c r="AB2" s="63"/>
      <c r="AC2" s="63"/>
      <c r="AD2" s="63" t="s">
        <v>63</v>
      </c>
      <c r="AE2" s="63"/>
      <c r="AF2" s="63"/>
      <c r="AG2" s="63"/>
      <c r="AH2" s="63"/>
      <c r="AI2" s="63"/>
      <c r="AJ2" s="63"/>
      <c r="AK2" s="60"/>
      <c r="AL2" s="60"/>
      <c r="AM2" s="60"/>
      <c r="AN2" s="60"/>
      <c r="AO2" s="60"/>
      <c r="AP2" s="60"/>
      <c r="AQ2" s="60"/>
      <c r="AR2" s="60"/>
    </row>
    <row r="3" spans="1:44" ht="20.25">
      <c r="A3" s="62"/>
      <c r="B3" s="62"/>
      <c r="C3" s="63" t="s">
        <v>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 t="s">
        <v>64</v>
      </c>
      <c r="Q3" s="63"/>
      <c r="R3" s="63"/>
      <c r="S3" s="63"/>
      <c r="T3" s="63"/>
      <c r="U3" s="63"/>
      <c r="V3" s="63"/>
      <c r="W3" s="63" t="s">
        <v>64</v>
      </c>
      <c r="X3" s="63"/>
      <c r="Y3" s="63"/>
      <c r="Z3" s="63"/>
      <c r="AA3" s="63"/>
      <c r="AB3" s="63"/>
      <c r="AC3" s="63"/>
      <c r="AD3" s="63" t="s">
        <v>64</v>
      </c>
      <c r="AE3" s="63"/>
      <c r="AF3" s="63"/>
      <c r="AG3" s="63"/>
      <c r="AH3" s="63"/>
      <c r="AI3" s="63"/>
      <c r="AJ3" s="63"/>
      <c r="AK3" s="60"/>
      <c r="AL3" s="60"/>
      <c r="AM3" s="60"/>
      <c r="AN3" s="60"/>
      <c r="AO3" s="60"/>
      <c r="AP3" s="60"/>
      <c r="AQ3" s="60"/>
      <c r="AR3" s="60"/>
    </row>
    <row r="4" spans="1:44" ht="78" customHeight="1">
      <c r="A4" s="62"/>
      <c r="B4" s="62"/>
      <c r="C4" s="64" t="s">
        <v>65</v>
      </c>
      <c r="D4" s="64"/>
      <c r="E4" s="64" t="s">
        <v>66</v>
      </c>
      <c r="F4" s="64"/>
      <c r="G4" s="64" t="s">
        <v>67</v>
      </c>
      <c r="H4" s="64"/>
      <c r="I4" s="64"/>
      <c r="J4" s="64" t="s">
        <v>68</v>
      </c>
      <c r="K4" s="64"/>
      <c r="L4" s="64"/>
      <c r="M4" s="64" t="s">
        <v>69</v>
      </c>
      <c r="N4" s="64"/>
      <c r="O4" s="64"/>
      <c r="P4" s="64" t="s">
        <v>70</v>
      </c>
      <c r="Q4" s="64"/>
      <c r="R4" s="64" t="s">
        <v>71</v>
      </c>
      <c r="S4" s="64"/>
      <c r="T4" s="64"/>
      <c r="U4" s="64"/>
      <c r="V4" s="64"/>
      <c r="W4" s="64" t="s">
        <v>72</v>
      </c>
      <c r="X4" s="64"/>
      <c r="Y4" s="64" t="s">
        <v>73</v>
      </c>
      <c r="Z4" s="64"/>
      <c r="AA4" s="64"/>
      <c r="AB4" s="64"/>
      <c r="AC4" s="64"/>
      <c r="AD4" s="64" t="s">
        <v>74</v>
      </c>
      <c r="AE4" s="64"/>
      <c r="AF4" s="64" t="s">
        <v>75</v>
      </c>
      <c r="AG4" s="64"/>
      <c r="AH4" s="64"/>
      <c r="AI4" s="64"/>
      <c r="AJ4" s="64"/>
      <c r="AK4" s="60"/>
      <c r="AL4" s="60"/>
      <c r="AM4" s="60"/>
      <c r="AN4" s="60"/>
      <c r="AO4" s="60"/>
      <c r="AP4" s="60"/>
      <c r="AQ4" s="60"/>
      <c r="AR4" s="60"/>
    </row>
    <row r="5" spans="1:44" ht="12.75">
      <c r="A5" s="62"/>
      <c r="B5" s="62"/>
      <c r="C5" s="64" t="s">
        <v>76</v>
      </c>
      <c r="D5" s="64"/>
      <c r="E5" s="64" t="s">
        <v>77</v>
      </c>
      <c r="F5" s="64"/>
      <c r="G5" s="64" t="s">
        <v>78</v>
      </c>
      <c r="H5" s="64"/>
      <c r="I5" s="64"/>
      <c r="J5" s="64" t="s">
        <v>79</v>
      </c>
      <c r="K5" s="64"/>
      <c r="L5" s="64"/>
      <c r="M5" s="64"/>
      <c r="N5" s="64"/>
      <c r="O5" s="64"/>
      <c r="P5" s="64" t="s">
        <v>80</v>
      </c>
      <c r="Q5" s="64"/>
      <c r="R5" s="64" t="s">
        <v>81</v>
      </c>
      <c r="S5" s="64"/>
      <c r="T5" s="64"/>
      <c r="U5" s="64"/>
      <c r="V5" s="64"/>
      <c r="W5" s="64" t="s">
        <v>82</v>
      </c>
      <c r="X5" s="64"/>
      <c r="Y5" s="64" t="s">
        <v>81</v>
      </c>
      <c r="Z5" s="64"/>
      <c r="AA5" s="64"/>
      <c r="AB5" s="64"/>
      <c r="AC5" s="64"/>
      <c r="AD5" s="64" t="s">
        <v>82</v>
      </c>
      <c r="AE5" s="64"/>
      <c r="AF5" s="64" t="s">
        <v>81</v>
      </c>
      <c r="AG5" s="64"/>
      <c r="AH5" s="64"/>
      <c r="AI5" s="64"/>
      <c r="AJ5" s="64"/>
    </row>
    <row r="6" spans="1:44" ht="38.25">
      <c r="A6" s="62"/>
      <c r="B6" s="62"/>
      <c r="C6" s="65" t="s">
        <v>83</v>
      </c>
      <c r="D6" s="65" t="s">
        <v>84</v>
      </c>
      <c r="E6" s="65" t="s">
        <v>85</v>
      </c>
      <c r="F6" s="65" t="s">
        <v>86</v>
      </c>
      <c r="G6" s="65" t="s">
        <v>87</v>
      </c>
      <c r="H6" s="65" t="s">
        <v>88</v>
      </c>
      <c r="I6" s="65" t="s">
        <v>89</v>
      </c>
      <c r="J6" s="65" t="s">
        <v>87</v>
      </c>
      <c r="K6" s="65" t="s">
        <v>88</v>
      </c>
      <c r="L6" s="65" t="s">
        <v>90</v>
      </c>
      <c r="M6" s="65" t="s">
        <v>91</v>
      </c>
      <c r="N6" s="65" t="s">
        <v>92</v>
      </c>
      <c r="O6" s="65" t="s">
        <v>93</v>
      </c>
      <c r="P6" s="65" t="s">
        <v>88</v>
      </c>
      <c r="Q6" s="65" t="s">
        <v>94</v>
      </c>
      <c r="R6" s="65" t="s">
        <v>95</v>
      </c>
      <c r="S6" s="65" t="s">
        <v>96</v>
      </c>
      <c r="T6" s="65" t="s">
        <v>97</v>
      </c>
      <c r="U6" s="65" t="s">
        <v>98</v>
      </c>
      <c r="V6" s="65" t="s">
        <v>99</v>
      </c>
      <c r="W6" s="65" t="s">
        <v>88</v>
      </c>
      <c r="X6" s="65" t="s">
        <v>90</v>
      </c>
      <c r="Y6" s="65" t="s">
        <v>95</v>
      </c>
      <c r="Z6" s="65" t="s">
        <v>96</v>
      </c>
      <c r="AA6" s="65" t="s">
        <v>97</v>
      </c>
      <c r="AB6" s="65" t="s">
        <v>98</v>
      </c>
      <c r="AC6" s="65" t="s">
        <v>100</v>
      </c>
      <c r="AD6" s="65" t="s">
        <v>88</v>
      </c>
      <c r="AE6" s="65" t="s">
        <v>90</v>
      </c>
      <c r="AF6" s="65" t="s">
        <v>95</v>
      </c>
      <c r="AG6" s="65" t="s">
        <v>96</v>
      </c>
      <c r="AH6" s="65" t="s">
        <v>97</v>
      </c>
      <c r="AI6" s="65" t="s">
        <v>98</v>
      </c>
      <c r="AJ6" s="65" t="s">
        <v>101</v>
      </c>
    </row>
    <row r="7" spans="1:44" s="1" customFormat="1" ht="12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6">
        <v>12</v>
      </c>
      <c r="M7" s="66">
        <v>13</v>
      </c>
      <c r="N7" s="66">
        <v>14</v>
      </c>
      <c r="O7" s="66">
        <v>15</v>
      </c>
      <c r="P7" s="66">
        <v>16</v>
      </c>
      <c r="Q7" s="66">
        <v>17</v>
      </c>
      <c r="R7" s="66">
        <v>18</v>
      </c>
      <c r="S7" s="66">
        <v>19</v>
      </c>
      <c r="T7" s="66">
        <v>20</v>
      </c>
      <c r="U7" s="66">
        <v>21</v>
      </c>
      <c r="V7" s="66">
        <v>22</v>
      </c>
      <c r="W7" s="66">
        <v>23</v>
      </c>
      <c r="X7" s="66">
        <v>24</v>
      </c>
      <c r="Y7" s="66">
        <v>25</v>
      </c>
      <c r="Z7" s="66">
        <v>26</v>
      </c>
      <c r="AA7" s="66">
        <v>27</v>
      </c>
      <c r="AB7" s="66">
        <v>28</v>
      </c>
      <c r="AC7" s="66">
        <v>29</v>
      </c>
      <c r="AD7" s="66">
        <v>30</v>
      </c>
      <c r="AE7" s="66">
        <v>31</v>
      </c>
      <c r="AF7" s="66">
        <v>32</v>
      </c>
      <c r="AG7" s="66">
        <v>33</v>
      </c>
      <c r="AH7" s="66">
        <v>34</v>
      </c>
      <c r="AI7" s="66">
        <v>35</v>
      </c>
      <c r="AJ7" s="66">
        <v>36</v>
      </c>
    </row>
    <row r="8" spans="1:44" ht="20.25">
      <c r="A8" s="67">
        <v>1</v>
      </c>
      <c r="B8" s="14" t="s">
        <v>12</v>
      </c>
      <c r="C8" s="67">
        <v>9</v>
      </c>
      <c r="D8" s="67">
        <v>9</v>
      </c>
      <c r="E8" s="67">
        <v>0</v>
      </c>
      <c r="F8" s="67"/>
      <c r="G8" s="67">
        <v>209</v>
      </c>
      <c r="H8" s="67">
        <v>209</v>
      </c>
      <c r="I8" s="67">
        <v>209</v>
      </c>
      <c r="J8" s="67">
        <v>24</v>
      </c>
      <c r="K8" s="67">
        <v>24</v>
      </c>
      <c r="L8" s="67">
        <v>24</v>
      </c>
      <c r="M8" s="67">
        <v>0</v>
      </c>
      <c r="N8" s="67">
        <v>0</v>
      </c>
      <c r="O8" s="68">
        <v>0</v>
      </c>
      <c r="P8" s="69">
        <v>213</v>
      </c>
      <c r="Q8" s="67">
        <v>213</v>
      </c>
      <c r="R8" s="67"/>
      <c r="S8" s="67"/>
      <c r="T8" s="70">
        <f t="shared" ref="T8:T14" si="0">IF(S8&lt;&gt;0,(S8/R8*100),0)</f>
        <v>0</v>
      </c>
      <c r="U8" s="67">
        <f t="shared" ref="U8:U25" si="1">R8-S8</f>
        <v>0</v>
      </c>
      <c r="V8" s="68">
        <v>0</v>
      </c>
      <c r="W8" s="67"/>
      <c r="X8" s="67"/>
      <c r="Y8" s="67"/>
      <c r="Z8" s="67"/>
      <c r="AA8" s="70"/>
      <c r="AB8" s="67"/>
      <c r="AC8" s="68"/>
      <c r="AD8" s="67">
        <f t="shared" ref="AD8:AF37" si="2">SUM(P8,W8)</f>
        <v>213</v>
      </c>
      <c r="AE8" s="67">
        <f t="shared" si="2"/>
        <v>213</v>
      </c>
      <c r="AF8" s="67">
        <f t="shared" si="2"/>
        <v>0</v>
      </c>
      <c r="AG8" s="67">
        <f t="shared" ref="AG8:AG37" si="3">S8+Z8</f>
        <v>0</v>
      </c>
      <c r="AH8" s="70">
        <f t="shared" ref="AH8:AH38" si="4">IF(AG8&lt;&gt;0,(AG8/AF8*100),0)</f>
        <v>0</v>
      </c>
      <c r="AI8" s="67">
        <f t="shared" ref="AI8:AI37" si="5">AF8-AG8</f>
        <v>0</v>
      </c>
      <c r="AJ8" s="68">
        <f t="shared" ref="AJ8:AJ38" si="6">V8+AC8</f>
        <v>0</v>
      </c>
    </row>
    <row r="9" spans="1:44" ht="20.25">
      <c r="A9" s="71">
        <v>2</v>
      </c>
      <c r="B9" s="72" t="s">
        <v>14</v>
      </c>
      <c r="C9" s="67">
        <v>12</v>
      </c>
      <c r="D9" s="67">
        <v>2</v>
      </c>
      <c r="E9" s="67">
        <v>67</v>
      </c>
      <c r="F9" s="67">
        <v>67</v>
      </c>
      <c r="G9" s="67">
        <v>289</v>
      </c>
      <c r="H9" s="67">
        <v>288</v>
      </c>
      <c r="I9" s="67">
        <v>288</v>
      </c>
      <c r="J9" s="67">
        <v>62</v>
      </c>
      <c r="K9" s="67">
        <v>62</v>
      </c>
      <c r="L9" s="67">
        <v>62</v>
      </c>
      <c r="M9" s="67">
        <v>15</v>
      </c>
      <c r="N9" s="67">
        <v>1</v>
      </c>
      <c r="O9" s="68">
        <v>0.15837000000000001</v>
      </c>
      <c r="P9" s="67">
        <v>5356</v>
      </c>
      <c r="Q9" s="67">
        <v>205</v>
      </c>
      <c r="R9" s="67">
        <v>40</v>
      </c>
      <c r="S9" s="67">
        <v>40</v>
      </c>
      <c r="T9" s="70">
        <f t="shared" si="0"/>
        <v>100</v>
      </c>
      <c r="U9" s="67">
        <f t="shared" si="1"/>
        <v>0</v>
      </c>
      <c r="V9" s="68">
        <v>0.4194</v>
      </c>
      <c r="W9" s="67">
        <v>0</v>
      </c>
      <c r="X9" s="67">
        <v>0</v>
      </c>
      <c r="Y9" s="67">
        <v>0</v>
      </c>
      <c r="Z9" s="67">
        <v>0</v>
      </c>
      <c r="AA9" s="70">
        <f>IF(Z9&lt;&gt;0,(Z9/Y9*100),0)</f>
        <v>0</v>
      </c>
      <c r="AB9" s="67">
        <f>Y9-Z9</f>
        <v>0</v>
      </c>
      <c r="AC9" s="68">
        <v>0</v>
      </c>
      <c r="AD9" s="67">
        <f t="shared" si="2"/>
        <v>5356</v>
      </c>
      <c r="AE9" s="67">
        <f t="shared" si="2"/>
        <v>205</v>
      </c>
      <c r="AF9" s="67">
        <f t="shared" si="2"/>
        <v>40</v>
      </c>
      <c r="AG9" s="67">
        <f t="shared" si="3"/>
        <v>40</v>
      </c>
      <c r="AH9" s="70">
        <f t="shared" si="4"/>
        <v>100</v>
      </c>
      <c r="AI9" s="67">
        <f t="shared" si="5"/>
        <v>0</v>
      </c>
      <c r="AJ9" s="68">
        <f t="shared" si="6"/>
        <v>0.4194</v>
      </c>
    </row>
    <row r="10" spans="1:44" ht="20.25">
      <c r="A10" s="67">
        <v>3</v>
      </c>
      <c r="B10" s="14" t="s">
        <v>15</v>
      </c>
      <c r="C10" s="67">
        <v>13</v>
      </c>
      <c r="D10" s="67">
        <v>13</v>
      </c>
      <c r="E10" s="67">
        <v>0</v>
      </c>
      <c r="F10" s="67"/>
      <c r="G10" s="67">
        <v>246</v>
      </c>
      <c r="H10" s="67">
        <v>246</v>
      </c>
      <c r="I10" s="67">
        <v>246</v>
      </c>
      <c r="J10" s="67">
        <v>12</v>
      </c>
      <c r="K10" s="67">
        <v>12</v>
      </c>
      <c r="L10" s="67">
        <v>12</v>
      </c>
      <c r="M10" s="67">
        <v>0</v>
      </c>
      <c r="N10" s="67">
        <v>0</v>
      </c>
      <c r="O10" s="68">
        <v>0</v>
      </c>
      <c r="P10" s="67">
        <v>500</v>
      </c>
      <c r="Q10" s="67">
        <v>500</v>
      </c>
      <c r="R10" s="67"/>
      <c r="S10" s="67"/>
      <c r="T10" s="70">
        <f t="shared" si="0"/>
        <v>0</v>
      </c>
      <c r="U10" s="67">
        <f t="shared" si="1"/>
        <v>0</v>
      </c>
      <c r="V10" s="68">
        <v>0</v>
      </c>
      <c r="W10" s="67"/>
      <c r="X10" s="67"/>
      <c r="Y10" s="67"/>
      <c r="Z10" s="67"/>
      <c r="AA10" s="70"/>
      <c r="AB10" s="67"/>
      <c r="AC10" s="68"/>
      <c r="AD10" s="67">
        <f t="shared" si="2"/>
        <v>500</v>
      </c>
      <c r="AE10" s="67">
        <f t="shared" si="2"/>
        <v>500</v>
      </c>
      <c r="AF10" s="67">
        <f t="shared" si="2"/>
        <v>0</v>
      </c>
      <c r="AG10" s="67">
        <f t="shared" si="3"/>
        <v>0</v>
      </c>
      <c r="AH10" s="70">
        <f t="shared" si="4"/>
        <v>0</v>
      </c>
      <c r="AI10" s="67">
        <f t="shared" si="5"/>
        <v>0</v>
      </c>
      <c r="AJ10" s="68">
        <f t="shared" si="6"/>
        <v>0</v>
      </c>
    </row>
    <row r="11" spans="1:44" ht="20.25">
      <c r="A11" s="67">
        <v>4</v>
      </c>
      <c r="B11" s="14" t="s">
        <v>16</v>
      </c>
      <c r="C11" s="67">
        <v>8</v>
      </c>
      <c r="D11" s="67">
        <v>8</v>
      </c>
      <c r="E11" s="67">
        <v>0</v>
      </c>
      <c r="F11" s="67"/>
      <c r="G11" s="67">
        <v>192</v>
      </c>
      <c r="H11" s="67">
        <v>192</v>
      </c>
      <c r="I11" s="67">
        <v>192</v>
      </c>
      <c r="J11" s="67">
        <v>70</v>
      </c>
      <c r="K11" s="67">
        <v>70</v>
      </c>
      <c r="L11" s="67">
        <v>70</v>
      </c>
      <c r="M11" s="67">
        <v>0</v>
      </c>
      <c r="N11" s="67">
        <v>0</v>
      </c>
      <c r="O11" s="68">
        <v>0</v>
      </c>
      <c r="P11" s="67">
        <v>16</v>
      </c>
      <c r="Q11" s="67">
        <v>0</v>
      </c>
      <c r="R11" s="67"/>
      <c r="S11" s="67"/>
      <c r="T11" s="70">
        <f t="shared" si="0"/>
        <v>0</v>
      </c>
      <c r="U11" s="67">
        <f t="shared" si="1"/>
        <v>0</v>
      </c>
      <c r="V11" s="68">
        <v>0</v>
      </c>
      <c r="W11" s="67"/>
      <c r="X11" s="67"/>
      <c r="Y11" s="67"/>
      <c r="Z11" s="67"/>
      <c r="AA11" s="70"/>
      <c r="AB11" s="67"/>
      <c r="AC11" s="68"/>
      <c r="AD11" s="67">
        <f t="shared" si="2"/>
        <v>16</v>
      </c>
      <c r="AE11" s="67">
        <f t="shared" si="2"/>
        <v>0</v>
      </c>
      <c r="AF11" s="67">
        <f t="shared" si="2"/>
        <v>0</v>
      </c>
      <c r="AG11" s="67">
        <f t="shared" si="3"/>
        <v>0</v>
      </c>
      <c r="AH11" s="70">
        <f t="shared" si="4"/>
        <v>0</v>
      </c>
      <c r="AI11" s="67">
        <f t="shared" si="5"/>
        <v>0</v>
      </c>
      <c r="AJ11" s="68">
        <f t="shared" si="6"/>
        <v>0</v>
      </c>
    </row>
    <row r="12" spans="1:44" ht="20.25">
      <c r="A12" s="67">
        <v>5</v>
      </c>
      <c r="B12" s="14" t="s">
        <v>13</v>
      </c>
      <c r="C12" s="67">
        <v>15</v>
      </c>
      <c r="D12" s="67">
        <v>14</v>
      </c>
      <c r="E12" s="67">
        <v>0</v>
      </c>
      <c r="F12" s="67"/>
      <c r="G12" s="67">
        <v>284</v>
      </c>
      <c r="H12" s="67">
        <v>284</v>
      </c>
      <c r="I12" s="67">
        <v>284</v>
      </c>
      <c r="J12" s="67">
        <v>70</v>
      </c>
      <c r="K12" s="67">
        <v>70</v>
      </c>
      <c r="L12" s="67">
        <v>70</v>
      </c>
      <c r="M12" s="67">
        <v>0</v>
      </c>
      <c r="N12" s="67">
        <v>0</v>
      </c>
      <c r="O12" s="68">
        <v>0</v>
      </c>
      <c r="P12" s="67">
        <v>15876</v>
      </c>
      <c r="Q12" s="67">
        <v>15876</v>
      </c>
      <c r="R12" s="67"/>
      <c r="S12" s="67"/>
      <c r="T12" s="70">
        <f t="shared" si="0"/>
        <v>0</v>
      </c>
      <c r="U12" s="67">
        <f t="shared" si="1"/>
        <v>0</v>
      </c>
      <c r="V12" s="68">
        <v>0</v>
      </c>
      <c r="W12" s="67"/>
      <c r="X12" s="67"/>
      <c r="Y12" s="67"/>
      <c r="Z12" s="67"/>
      <c r="AA12" s="70"/>
      <c r="AB12" s="67"/>
      <c r="AC12" s="68"/>
      <c r="AD12" s="67">
        <f t="shared" si="2"/>
        <v>15876</v>
      </c>
      <c r="AE12" s="67">
        <f t="shared" si="2"/>
        <v>15876</v>
      </c>
      <c r="AF12" s="67">
        <f t="shared" si="2"/>
        <v>0</v>
      </c>
      <c r="AG12" s="67">
        <f t="shared" si="3"/>
        <v>0</v>
      </c>
      <c r="AH12" s="70">
        <f t="shared" si="4"/>
        <v>0</v>
      </c>
      <c r="AI12" s="67">
        <f t="shared" si="5"/>
        <v>0</v>
      </c>
      <c r="AJ12" s="68">
        <f t="shared" si="6"/>
        <v>0</v>
      </c>
    </row>
    <row r="13" spans="1:44" ht="20.25">
      <c r="A13" s="67">
        <v>6</v>
      </c>
      <c r="B13" s="14" t="s">
        <v>17</v>
      </c>
      <c r="C13" s="67">
        <v>4</v>
      </c>
      <c r="D13" s="67">
        <v>4</v>
      </c>
      <c r="E13" s="67">
        <v>0</v>
      </c>
      <c r="F13" s="67"/>
      <c r="G13" s="67">
        <v>63</v>
      </c>
      <c r="H13" s="67">
        <v>63</v>
      </c>
      <c r="I13" s="67">
        <v>63</v>
      </c>
      <c r="J13" s="67">
        <v>15</v>
      </c>
      <c r="K13" s="67">
        <v>15</v>
      </c>
      <c r="L13" s="67">
        <v>15</v>
      </c>
      <c r="M13" s="67">
        <v>2</v>
      </c>
      <c r="N13" s="67">
        <v>0</v>
      </c>
      <c r="O13" s="68">
        <v>0</v>
      </c>
      <c r="P13" s="67">
        <v>45</v>
      </c>
      <c r="Q13" s="67">
        <v>45</v>
      </c>
      <c r="R13" s="67"/>
      <c r="S13" s="67"/>
      <c r="T13" s="70">
        <f t="shared" si="0"/>
        <v>0</v>
      </c>
      <c r="U13" s="67">
        <f t="shared" si="1"/>
        <v>0</v>
      </c>
      <c r="V13" s="68">
        <v>0</v>
      </c>
      <c r="W13" s="67"/>
      <c r="X13" s="67"/>
      <c r="Y13" s="67"/>
      <c r="Z13" s="67"/>
      <c r="AA13" s="70"/>
      <c r="AB13" s="67"/>
      <c r="AC13" s="68"/>
      <c r="AD13" s="67">
        <f t="shared" si="2"/>
        <v>45</v>
      </c>
      <c r="AE13" s="67">
        <f t="shared" si="2"/>
        <v>45</v>
      </c>
      <c r="AF13" s="67">
        <f t="shared" si="2"/>
        <v>0</v>
      </c>
      <c r="AG13" s="67">
        <f t="shared" si="3"/>
        <v>0</v>
      </c>
      <c r="AH13" s="70">
        <f t="shared" si="4"/>
        <v>0</v>
      </c>
      <c r="AI13" s="67">
        <f t="shared" si="5"/>
        <v>0</v>
      </c>
      <c r="AJ13" s="68">
        <f t="shared" si="6"/>
        <v>0</v>
      </c>
    </row>
    <row r="14" spans="1:44" ht="20.25">
      <c r="A14" s="67">
        <v>7</v>
      </c>
      <c r="B14" s="14" t="s">
        <v>18</v>
      </c>
      <c r="C14" s="67">
        <v>13</v>
      </c>
      <c r="D14" s="67">
        <v>13</v>
      </c>
      <c r="E14" s="67">
        <v>293</v>
      </c>
      <c r="F14" s="67">
        <v>0</v>
      </c>
      <c r="G14" s="67">
        <v>342</v>
      </c>
      <c r="H14" s="67">
        <v>341</v>
      </c>
      <c r="I14" s="67">
        <v>0</v>
      </c>
      <c r="J14" s="67">
        <v>14</v>
      </c>
      <c r="K14" s="67">
        <v>14</v>
      </c>
      <c r="L14" s="67">
        <v>2</v>
      </c>
      <c r="M14" s="67">
        <v>17</v>
      </c>
      <c r="N14" s="67">
        <v>0</v>
      </c>
      <c r="O14" s="68">
        <v>0</v>
      </c>
      <c r="P14" s="67">
        <v>594</v>
      </c>
      <c r="Q14" s="67">
        <v>585</v>
      </c>
      <c r="R14" s="67">
        <v>32</v>
      </c>
      <c r="S14" s="67">
        <v>0</v>
      </c>
      <c r="T14" s="70">
        <f t="shared" si="0"/>
        <v>0</v>
      </c>
      <c r="U14" s="67">
        <f t="shared" si="1"/>
        <v>32</v>
      </c>
      <c r="V14" s="68">
        <v>0</v>
      </c>
      <c r="W14" s="67"/>
      <c r="X14" s="67"/>
      <c r="Y14" s="67"/>
      <c r="Z14" s="67"/>
      <c r="AA14" s="70"/>
      <c r="AB14" s="67"/>
      <c r="AC14" s="68"/>
      <c r="AD14" s="67">
        <f t="shared" si="2"/>
        <v>594</v>
      </c>
      <c r="AE14" s="67">
        <f t="shared" si="2"/>
        <v>585</v>
      </c>
      <c r="AF14" s="67">
        <f t="shared" si="2"/>
        <v>32</v>
      </c>
      <c r="AG14" s="67">
        <f t="shared" si="3"/>
        <v>0</v>
      </c>
      <c r="AH14" s="70">
        <f t="shared" si="4"/>
        <v>0</v>
      </c>
      <c r="AI14" s="67">
        <f t="shared" si="5"/>
        <v>32</v>
      </c>
      <c r="AJ14" s="68">
        <f t="shared" si="6"/>
        <v>0</v>
      </c>
    </row>
    <row r="15" spans="1:44" ht="20.25">
      <c r="A15" s="67">
        <v>8</v>
      </c>
      <c r="B15" s="14" t="s">
        <v>19</v>
      </c>
      <c r="C15" s="67">
        <v>2</v>
      </c>
      <c r="D15" s="67">
        <v>2</v>
      </c>
      <c r="E15" s="67">
        <v>8</v>
      </c>
      <c r="F15" s="67">
        <v>0</v>
      </c>
      <c r="G15" s="67">
        <v>60</v>
      </c>
      <c r="H15" s="67">
        <v>60</v>
      </c>
      <c r="I15" s="67">
        <v>58</v>
      </c>
      <c r="J15" s="67">
        <v>15</v>
      </c>
      <c r="K15" s="67">
        <v>15</v>
      </c>
      <c r="L15" s="67">
        <v>15</v>
      </c>
      <c r="M15" s="67">
        <v>0</v>
      </c>
      <c r="N15" s="67">
        <v>0</v>
      </c>
      <c r="O15" s="68">
        <v>0</v>
      </c>
      <c r="P15" s="67">
        <v>2786</v>
      </c>
      <c r="Q15" s="67">
        <v>847</v>
      </c>
      <c r="R15" s="67"/>
      <c r="S15" s="67"/>
      <c r="T15" s="70"/>
      <c r="U15" s="67">
        <f t="shared" si="1"/>
        <v>0</v>
      </c>
      <c r="V15" s="68">
        <v>0</v>
      </c>
      <c r="W15" s="67"/>
      <c r="X15" s="67"/>
      <c r="Y15" s="67"/>
      <c r="Z15" s="67"/>
      <c r="AA15" s="70"/>
      <c r="AB15" s="67"/>
      <c r="AC15" s="68"/>
      <c r="AD15" s="67">
        <f t="shared" si="2"/>
        <v>2786</v>
      </c>
      <c r="AE15" s="67">
        <f t="shared" si="2"/>
        <v>847</v>
      </c>
      <c r="AF15" s="67">
        <f t="shared" si="2"/>
        <v>0</v>
      </c>
      <c r="AG15" s="67">
        <f t="shared" si="3"/>
        <v>0</v>
      </c>
      <c r="AH15" s="70">
        <f t="shared" si="4"/>
        <v>0</v>
      </c>
      <c r="AI15" s="67">
        <f t="shared" si="5"/>
        <v>0</v>
      </c>
      <c r="AJ15" s="68">
        <f t="shared" si="6"/>
        <v>0</v>
      </c>
    </row>
    <row r="16" spans="1:44" ht="20.25">
      <c r="A16" s="67">
        <v>9</v>
      </c>
      <c r="B16" s="14" t="s">
        <v>20</v>
      </c>
      <c r="C16" s="67">
        <v>9</v>
      </c>
      <c r="D16" s="67">
        <v>8</v>
      </c>
      <c r="E16" s="67">
        <v>198</v>
      </c>
      <c r="F16" s="67">
        <v>0</v>
      </c>
      <c r="G16" s="67">
        <v>198</v>
      </c>
      <c r="H16" s="67">
        <v>198</v>
      </c>
      <c r="I16" s="67">
        <v>185</v>
      </c>
      <c r="J16" s="67">
        <v>8</v>
      </c>
      <c r="K16" s="67">
        <v>8</v>
      </c>
      <c r="L16" s="67">
        <v>8</v>
      </c>
      <c r="M16" s="67">
        <v>9</v>
      </c>
      <c r="N16" s="67">
        <v>5</v>
      </c>
      <c r="O16" s="68">
        <v>0.309</v>
      </c>
      <c r="P16" s="67">
        <v>130</v>
      </c>
      <c r="Q16" s="67">
        <v>126</v>
      </c>
      <c r="R16" s="67">
        <v>6</v>
      </c>
      <c r="S16" s="67">
        <v>6</v>
      </c>
      <c r="T16" s="70">
        <f t="shared" ref="T16:T17" si="7">IF(S16&lt;&gt;0,(S16/R16*100),0)</f>
        <v>100</v>
      </c>
      <c r="U16" s="67">
        <f t="shared" si="1"/>
        <v>0</v>
      </c>
      <c r="V16" s="68">
        <v>0</v>
      </c>
      <c r="W16" s="67"/>
      <c r="X16" s="67"/>
      <c r="Y16" s="67"/>
      <c r="Z16" s="67"/>
      <c r="AA16" s="70"/>
      <c r="AB16" s="67"/>
      <c r="AC16" s="68"/>
      <c r="AD16" s="67">
        <f t="shared" si="2"/>
        <v>130</v>
      </c>
      <c r="AE16" s="67">
        <f t="shared" si="2"/>
        <v>126</v>
      </c>
      <c r="AF16" s="67">
        <f t="shared" si="2"/>
        <v>6</v>
      </c>
      <c r="AG16" s="67">
        <f t="shared" si="3"/>
        <v>6</v>
      </c>
      <c r="AH16" s="70">
        <f t="shared" si="4"/>
        <v>100</v>
      </c>
      <c r="AI16" s="67">
        <f t="shared" si="5"/>
        <v>0</v>
      </c>
      <c r="AJ16" s="68">
        <f t="shared" si="6"/>
        <v>0</v>
      </c>
    </row>
    <row r="17" spans="1:36" ht="20.25">
      <c r="A17" s="67">
        <v>10</v>
      </c>
      <c r="B17" s="14" t="s">
        <v>21</v>
      </c>
      <c r="C17" s="67">
        <v>8</v>
      </c>
      <c r="D17" s="67">
        <v>8</v>
      </c>
      <c r="E17" s="67">
        <v>0</v>
      </c>
      <c r="F17" s="67"/>
      <c r="G17" s="67">
        <v>129</v>
      </c>
      <c r="H17" s="67">
        <v>129</v>
      </c>
      <c r="I17" s="67">
        <v>129</v>
      </c>
      <c r="J17" s="67">
        <v>7</v>
      </c>
      <c r="K17" s="67">
        <v>7</v>
      </c>
      <c r="L17" s="67">
        <v>7</v>
      </c>
      <c r="M17" s="67">
        <v>0</v>
      </c>
      <c r="N17" s="67">
        <v>0</v>
      </c>
      <c r="O17" s="68">
        <v>0</v>
      </c>
      <c r="P17" s="67">
        <v>88</v>
      </c>
      <c r="Q17" s="67">
        <v>88</v>
      </c>
      <c r="R17" s="67"/>
      <c r="S17" s="67"/>
      <c r="T17" s="70">
        <f t="shared" si="7"/>
        <v>0</v>
      </c>
      <c r="U17" s="67">
        <f t="shared" si="1"/>
        <v>0</v>
      </c>
      <c r="V17" s="68">
        <v>0</v>
      </c>
      <c r="W17" s="67"/>
      <c r="X17" s="67"/>
      <c r="Y17" s="67"/>
      <c r="Z17" s="67"/>
      <c r="AA17" s="70">
        <f>IF(Z17&lt;&gt;0,(Z17/Y17*100),0)</f>
        <v>0</v>
      </c>
      <c r="AB17" s="67">
        <f>Y17-Z17</f>
        <v>0</v>
      </c>
      <c r="AC17" s="68">
        <v>0</v>
      </c>
      <c r="AD17" s="67">
        <f t="shared" si="2"/>
        <v>88</v>
      </c>
      <c r="AE17" s="67">
        <f t="shared" si="2"/>
        <v>88</v>
      </c>
      <c r="AF17" s="67">
        <f t="shared" si="2"/>
        <v>0</v>
      </c>
      <c r="AG17" s="67">
        <f t="shared" si="3"/>
        <v>0</v>
      </c>
      <c r="AH17" s="70">
        <f t="shared" si="4"/>
        <v>0</v>
      </c>
      <c r="AI17" s="67">
        <f t="shared" si="5"/>
        <v>0</v>
      </c>
      <c r="AJ17" s="68">
        <f t="shared" si="6"/>
        <v>0</v>
      </c>
    </row>
    <row r="18" spans="1:36" ht="20.25">
      <c r="A18" s="67">
        <v>11</v>
      </c>
      <c r="B18" s="14" t="s">
        <v>22</v>
      </c>
      <c r="C18" s="67">
        <v>23</v>
      </c>
      <c r="D18" s="67">
        <v>23</v>
      </c>
      <c r="E18" s="67">
        <v>1</v>
      </c>
      <c r="F18" s="67">
        <v>0</v>
      </c>
      <c r="G18" s="67">
        <v>475</v>
      </c>
      <c r="H18" s="67">
        <v>475</v>
      </c>
      <c r="I18" s="67">
        <v>475</v>
      </c>
      <c r="J18" s="67">
        <v>22</v>
      </c>
      <c r="K18" s="67">
        <v>22</v>
      </c>
      <c r="L18" s="67">
        <v>22</v>
      </c>
      <c r="M18" s="67">
        <v>6</v>
      </c>
      <c r="N18" s="67">
        <v>0</v>
      </c>
      <c r="O18" s="68">
        <v>8.0000000000000002E-3</v>
      </c>
      <c r="P18" s="67">
        <v>14568</v>
      </c>
      <c r="Q18" s="67">
        <v>14376</v>
      </c>
      <c r="R18" s="67">
        <v>10</v>
      </c>
      <c r="S18" s="67">
        <v>0</v>
      </c>
      <c r="T18" s="70">
        <f>IF(S18&lt;&gt;0,(S18/R18*100),0)</f>
        <v>0</v>
      </c>
      <c r="U18" s="67">
        <f t="shared" si="1"/>
        <v>10</v>
      </c>
      <c r="V18" s="68">
        <v>0</v>
      </c>
      <c r="W18" s="67"/>
      <c r="X18" s="67"/>
      <c r="Y18" s="67">
        <v>0</v>
      </c>
      <c r="Z18" s="67">
        <v>0</v>
      </c>
      <c r="AA18" s="70">
        <f>IF(Z18&lt;&gt;0,(Z18/Y18*100),0)</f>
        <v>0</v>
      </c>
      <c r="AB18" s="67">
        <f>Y18-Z18</f>
        <v>0</v>
      </c>
      <c r="AC18" s="68">
        <v>0</v>
      </c>
      <c r="AD18" s="67">
        <f t="shared" si="2"/>
        <v>14568</v>
      </c>
      <c r="AE18" s="67">
        <f t="shared" si="2"/>
        <v>14376</v>
      </c>
      <c r="AF18" s="67">
        <f t="shared" si="2"/>
        <v>10</v>
      </c>
      <c r="AG18" s="67">
        <f t="shared" si="3"/>
        <v>0</v>
      </c>
      <c r="AH18" s="70">
        <f t="shared" si="4"/>
        <v>0</v>
      </c>
      <c r="AI18" s="67">
        <f t="shared" si="5"/>
        <v>10</v>
      </c>
      <c r="AJ18" s="68">
        <f t="shared" si="6"/>
        <v>0</v>
      </c>
    </row>
    <row r="19" spans="1:36" ht="20.25">
      <c r="A19" s="67">
        <v>12</v>
      </c>
      <c r="B19" s="14" t="s">
        <v>23</v>
      </c>
      <c r="C19" s="67">
        <v>9</v>
      </c>
      <c r="D19" s="67">
        <v>9</v>
      </c>
      <c r="E19" s="67">
        <v>194</v>
      </c>
      <c r="F19" s="67">
        <v>0</v>
      </c>
      <c r="G19" s="67">
        <v>194</v>
      </c>
      <c r="H19" s="67">
        <v>194</v>
      </c>
      <c r="I19" s="67">
        <v>0</v>
      </c>
      <c r="J19" s="67">
        <v>40</v>
      </c>
      <c r="K19" s="67">
        <v>40</v>
      </c>
      <c r="L19" s="67">
        <v>40</v>
      </c>
      <c r="M19" s="67">
        <v>0</v>
      </c>
      <c r="N19" s="67">
        <v>0</v>
      </c>
      <c r="O19" s="68">
        <v>0</v>
      </c>
      <c r="P19" s="67">
        <v>0</v>
      </c>
      <c r="Q19" s="67">
        <v>0</v>
      </c>
      <c r="R19" s="67"/>
      <c r="S19" s="67"/>
      <c r="T19" s="70"/>
      <c r="U19" s="67">
        <f t="shared" si="1"/>
        <v>0</v>
      </c>
      <c r="V19" s="68">
        <v>0</v>
      </c>
      <c r="W19" s="67"/>
      <c r="X19" s="67"/>
      <c r="Y19" s="67"/>
      <c r="Z19" s="67"/>
      <c r="AA19" s="70"/>
      <c r="AB19" s="67"/>
      <c r="AC19" s="68"/>
      <c r="AD19" s="67">
        <f t="shared" si="2"/>
        <v>0</v>
      </c>
      <c r="AE19" s="67">
        <f t="shared" si="2"/>
        <v>0</v>
      </c>
      <c r="AF19" s="67">
        <f t="shared" si="2"/>
        <v>0</v>
      </c>
      <c r="AG19" s="67">
        <f t="shared" si="3"/>
        <v>0</v>
      </c>
      <c r="AH19" s="70">
        <f t="shared" si="4"/>
        <v>0</v>
      </c>
      <c r="AI19" s="67">
        <f t="shared" si="5"/>
        <v>0</v>
      </c>
      <c r="AJ19" s="68">
        <f t="shared" si="6"/>
        <v>0</v>
      </c>
    </row>
    <row r="20" spans="1:36" ht="20.25">
      <c r="A20" s="67">
        <v>13</v>
      </c>
      <c r="B20" s="14" t="s">
        <v>24</v>
      </c>
      <c r="C20" s="67">
        <v>10</v>
      </c>
      <c r="D20" s="67">
        <v>10</v>
      </c>
      <c r="E20" s="67">
        <v>280</v>
      </c>
      <c r="F20" s="67">
        <v>0</v>
      </c>
      <c r="G20" s="67">
        <v>280</v>
      </c>
      <c r="H20" s="67">
        <v>280</v>
      </c>
      <c r="I20" s="67">
        <v>0</v>
      </c>
      <c r="J20" s="67">
        <v>10</v>
      </c>
      <c r="K20" s="67">
        <v>10</v>
      </c>
      <c r="L20" s="67">
        <v>10</v>
      </c>
      <c r="M20" s="67">
        <v>0</v>
      </c>
      <c r="N20" s="67">
        <v>0</v>
      </c>
      <c r="O20" s="68">
        <v>0</v>
      </c>
      <c r="P20" s="67">
        <v>236</v>
      </c>
      <c r="Q20" s="67">
        <v>236</v>
      </c>
      <c r="R20" s="67"/>
      <c r="S20" s="67"/>
      <c r="T20" s="70"/>
      <c r="U20" s="67">
        <f t="shared" si="1"/>
        <v>0</v>
      </c>
      <c r="V20" s="68">
        <v>0</v>
      </c>
      <c r="W20" s="67"/>
      <c r="X20" s="67"/>
      <c r="Y20" s="67"/>
      <c r="Z20" s="67"/>
      <c r="AA20" s="70"/>
      <c r="AB20" s="67"/>
      <c r="AC20" s="68"/>
      <c r="AD20" s="67">
        <f t="shared" si="2"/>
        <v>236</v>
      </c>
      <c r="AE20" s="67">
        <f t="shared" si="2"/>
        <v>236</v>
      </c>
      <c r="AF20" s="67">
        <f t="shared" si="2"/>
        <v>0</v>
      </c>
      <c r="AG20" s="67">
        <f t="shared" si="3"/>
        <v>0</v>
      </c>
      <c r="AH20" s="70">
        <f t="shared" si="4"/>
        <v>0</v>
      </c>
      <c r="AI20" s="67">
        <f t="shared" si="5"/>
        <v>0</v>
      </c>
      <c r="AJ20" s="68">
        <f t="shared" si="6"/>
        <v>0</v>
      </c>
    </row>
    <row r="21" spans="1:36" ht="20.25">
      <c r="A21" s="67">
        <v>14</v>
      </c>
      <c r="B21" s="14" t="s">
        <v>25</v>
      </c>
      <c r="C21" s="67">
        <v>5</v>
      </c>
      <c r="D21" s="67">
        <v>5</v>
      </c>
      <c r="E21" s="67">
        <v>3</v>
      </c>
      <c r="F21" s="67">
        <v>0</v>
      </c>
      <c r="G21" s="67">
        <v>78</v>
      </c>
      <c r="H21" s="67">
        <v>78</v>
      </c>
      <c r="I21" s="67">
        <v>78</v>
      </c>
      <c r="J21" s="67">
        <v>21</v>
      </c>
      <c r="K21" s="67">
        <v>21</v>
      </c>
      <c r="L21" s="67">
        <v>21</v>
      </c>
      <c r="M21" s="67">
        <v>18</v>
      </c>
      <c r="N21" s="67">
        <v>0</v>
      </c>
      <c r="O21" s="68">
        <v>0</v>
      </c>
      <c r="P21" s="67">
        <v>5014</v>
      </c>
      <c r="Q21" s="67">
        <v>4661</v>
      </c>
      <c r="R21" s="67">
        <v>26</v>
      </c>
      <c r="S21" s="67">
        <v>0</v>
      </c>
      <c r="T21" s="70">
        <v>0</v>
      </c>
      <c r="U21" s="67">
        <f t="shared" si="1"/>
        <v>26</v>
      </c>
      <c r="V21" s="68">
        <v>0</v>
      </c>
      <c r="W21" s="67"/>
      <c r="X21" s="67"/>
      <c r="Y21" s="67"/>
      <c r="Z21" s="67"/>
      <c r="AA21" s="70"/>
      <c r="AB21" s="67"/>
      <c r="AC21" s="68"/>
      <c r="AD21" s="67">
        <f t="shared" si="2"/>
        <v>5014</v>
      </c>
      <c r="AE21" s="67">
        <f t="shared" si="2"/>
        <v>4661</v>
      </c>
      <c r="AF21" s="67">
        <f t="shared" si="2"/>
        <v>26</v>
      </c>
      <c r="AG21" s="67">
        <f t="shared" si="3"/>
        <v>0</v>
      </c>
      <c r="AH21" s="70">
        <f t="shared" si="4"/>
        <v>0</v>
      </c>
      <c r="AI21" s="67">
        <f t="shared" si="5"/>
        <v>26</v>
      </c>
      <c r="AJ21" s="68">
        <f t="shared" si="6"/>
        <v>0</v>
      </c>
    </row>
    <row r="22" spans="1:36" ht="20.25">
      <c r="A22" s="67">
        <v>15</v>
      </c>
      <c r="B22" s="14" t="s">
        <v>26</v>
      </c>
      <c r="C22" s="67">
        <v>14</v>
      </c>
      <c r="D22" s="67">
        <v>14</v>
      </c>
      <c r="E22" s="67">
        <v>0</v>
      </c>
      <c r="F22" s="67"/>
      <c r="G22" s="67">
        <v>272</v>
      </c>
      <c r="H22" s="67">
        <v>272</v>
      </c>
      <c r="I22" s="67">
        <v>272</v>
      </c>
      <c r="J22" s="67">
        <v>94</v>
      </c>
      <c r="K22" s="67">
        <v>94</v>
      </c>
      <c r="L22" s="67">
        <v>94</v>
      </c>
      <c r="M22" s="67">
        <v>182</v>
      </c>
      <c r="N22" s="67">
        <v>0</v>
      </c>
      <c r="O22" s="68">
        <v>0</v>
      </c>
      <c r="P22" s="67">
        <v>4244</v>
      </c>
      <c r="Q22" s="67">
        <v>4244</v>
      </c>
      <c r="R22" s="67">
        <v>23</v>
      </c>
      <c r="S22" s="67">
        <v>0</v>
      </c>
      <c r="T22" s="70">
        <v>0</v>
      </c>
      <c r="U22" s="67">
        <f t="shared" si="1"/>
        <v>23</v>
      </c>
      <c r="V22" s="68">
        <v>0</v>
      </c>
      <c r="W22" s="67">
        <v>20</v>
      </c>
      <c r="X22" s="67">
        <v>20</v>
      </c>
      <c r="Y22" s="67">
        <v>0</v>
      </c>
      <c r="Z22" s="67">
        <v>0</v>
      </c>
      <c r="AA22" s="70">
        <f>IF(Z22&lt;&gt;0,(Z22/Y22*100),0)</f>
        <v>0</v>
      </c>
      <c r="AB22" s="67">
        <f>Y22-Z22</f>
        <v>0</v>
      </c>
      <c r="AC22" s="68">
        <v>0</v>
      </c>
      <c r="AD22" s="67">
        <f t="shared" si="2"/>
        <v>4264</v>
      </c>
      <c r="AE22" s="67">
        <f t="shared" si="2"/>
        <v>4264</v>
      </c>
      <c r="AF22" s="67">
        <f t="shared" si="2"/>
        <v>23</v>
      </c>
      <c r="AG22" s="67">
        <f t="shared" si="3"/>
        <v>0</v>
      </c>
      <c r="AH22" s="70">
        <f t="shared" si="4"/>
        <v>0</v>
      </c>
      <c r="AI22" s="67">
        <f t="shared" si="5"/>
        <v>23</v>
      </c>
      <c r="AJ22" s="68">
        <f t="shared" si="6"/>
        <v>0</v>
      </c>
    </row>
    <row r="23" spans="1:36" ht="20.25">
      <c r="A23" s="67">
        <v>16</v>
      </c>
      <c r="B23" s="14" t="s">
        <v>27</v>
      </c>
      <c r="C23" s="67">
        <v>13</v>
      </c>
      <c r="D23" s="67">
        <v>12</v>
      </c>
      <c r="E23" s="67">
        <v>88</v>
      </c>
      <c r="F23" s="67">
        <v>0</v>
      </c>
      <c r="G23" s="67">
        <v>152</v>
      </c>
      <c r="H23" s="67">
        <v>152</v>
      </c>
      <c r="I23" s="67"/>
      <c r="J23" s="67">
        <v>14</v>
      </c>
      <c r="K23" s="67">
        <v>0</v>
      </c>
      <c r="L23" s="67"/>
      <c r="M23" s="67">
        <v>14</v>
      </c>
      <c r="N23" s="67">
        <v>0</v>
      </c>
      <c r="O23" s="68">
        <v>0</v>
      </c>
      <c r="P23" s="67">
        <v>32</v>
      </c>
      <c r="Q23" s="67">
        <v>19</v>
      </c>
      <c r="R23" s="67">
        <v>9</v>
      </c>
      <c r="S23" s="67">
        <v>0</v>
      </c>
      <c r="T23" s="70">
        <v>0</v>
      </c>
      <c r="U23" s="67">
        <f t="shared" si="1"/>
        <v>9</v>
      </c>
      <c r="V23" s="68">
        <v>0</v>
      </c>
      <c r="W23" s="67"/>
      <c r="X23" s="67"/>
      <c r="Y23" s="67">
        <v>50</v>
      </c>
      <c r="Z23" s="67">
        <v>0</v>
      </c>
      <c r="AA23" s="70">
        <f>IF(Z23&lt;&gt;0,(Z23/Y23*100),0)</f>
        <v>0</v>
      </c>
      <c r="AB23" s="67">
        <f>Y23-Z23</f>
        <v>50</v>
      </c>
      <c r="AC23" s="68">
        <v>0</v>
      </c>
      <c r="AD23" s="67">
        <f t="shared" si="2"/>
        <v>32</v>
      </c>
      <c r="AE23" s="67">
        <f t="shared" si="2"/>
        <v>19</v>
      </c>
      <c r="AF23" s="67">
        <f t="shared" si="2"/>
        <v>59</v>
      </c>
      <c r="AG23" s="67">
        <f t="shared" si="3"/>
        <v>0</v>
      </c>
      <c r="AH23" s="70">
        <f t="shared" si="4"/>
        <v>0</v>
      </c>
      <c r="AI23" s="67">
        <f t="shared" si="5"/>
        <v>59</v>
      </c>
      <c r="AJ23" s="68">
        <f t="shared" si="6"/>
        <v>0</v>
      </c>
    </row>
    <row r="24" spans="1:36" ht="20.25">
      <c r="A24" s="67">
        <v>17</v>
      </c>
      <c r="B24" s="14" t="s">
        <v>28</v>
      </c>
      <c r="C24" s="67">
        <v>10</v>
      </c>
      <c r="D24" s="67">
        <v>10</v>
      </c>
      <c r="E24" s="67">
        <v>230</v>
      </c>
      <c r="F24" s="67">
        <v>0</v>
      </c>
      <c r="G24" s="67">
        <v>230</v>
      </c>
      <c r="H24" s="67">
        <v>230</v>
      </c>
      <c r="I24" s="67">
        <v>0</v>
      </c>
      <c r="J24" s="67">
        <v>9</v>
      </c>
      <c r="K24" s="67">
        <v>9</v>
      </c>
      <c r="L24" s="67"/>
      <c r="M24" s="67">
        <v>6</v>
      </c>
      <c r="N24" s="67">
        <v>0</v>
      </c>
      <c r="O24" s="68">
        <v>0</v>
      </c>
      <c r="P24" s="67">
        <v>0</v>
      </c>
      <c r="Q24" s="67">
        <v>0</v>
      </c>
      <c r="R24" s="67">
        <v>16</v>
      </c>
      <c r="S24" s="67">
        <v>0</v>
      </c>
      <c r="T24" s="70">
        <v>0</v>
      </c>
      <c r="U24" s="67">
        <f t="shared" si="1"/>
        <v>16</v>
      </c>
      <c r="V24" s="68">
        <v>0</v>
      </c>
      <c r="W24" s="67"/>
      <c r="X24" s="67"/>
      <c r="Y24" s="67"/>
      <c r="Z24" s="67"/>
      <c r="AA24" s="70"/>
      <c r="AB24" s="67"/>
      <c r="AC24" s="68"/>
      <c r="AD24" s="67">
        <f t="shared" si="2"/>
        <v>0</v>
      </c>
      <c r="AE24" s="67">
        <f t="shared" si="2"/>
        <v>0</v>
      </c>
      <c r="AF24" s="67">
        <f t="shared" si="2"/>
        <v>16</v>
      </c>
      <c r="AG24" s="67">
        <f t="shared" si="3"/>
        <v>0</v>
      </c>
      <c r="AH24" s="70">
        <f t="shared" si="4"/>
        <v>0</v>
      </c>
      <c r="AI24" s="67">
        <f t="shared" si="5"/>
        <v>16</v>
      </c>
      <c r="AJ24" s="68">
        <f t="shared" si="6"/>
        <v>0</v>
      </c>
    </row>
    <row r="25" spans="1:36" ht="20.25">
      <c r="A25" s="67">
        <v>18</v>
      </c>
      <c r="B25" s="14" t="s">
        <v>29</v>
      </c>
      <c r="C25" s="67">
        <v>14</v>
      </c>
      <c r="D25" s="67">
        <v>13</v>
      </c>
      <c r="E25" s="67">
        <v>0</v>
      </c>
      <c r="F25" s="67"/>
      <c r="G25" s="67">
        <v>287</v>
      </c>
      <c r="H25" s="67">
        <v>287</v>
      </c>
      <c r="I25" s="67">
        <v>194</v>
      </c>
      <c r="J25" s="67">
        <v>40</v>
      </c>
      <c r="K25" s="67">
        <v>40</v>
      </c>
      <c r="L25" s="67">
        <v>40</v>
      </c>
      <c r="M25" s="67">
        <v>0</v>
      </c>
      <c r="N25" s="67">
        <v>0</v>
      </c>
      <c r="O25" s="68">
        <v>0</v>
      </c>
      <c r="P25" s="67">
        <v>0</v>
      </c>
      <c r="Q25" s="67">
        <v>0</v>
      </c>
      <c r="R25" s="67"/>
      <c r="S25" s="67"/>
      <c r="T25" s="70"/>
      <c r="U25" s="67">
        <f t="shared" si="1"/>
        <v>0</v>
      </c>
      <c r="V25" s="68">
        <v>0</v>
      </c>
      <c r="W25" s="67"/>
      <c r="X25" s="67"/>
      <c r="Y25" s="67">
        <v>0</v>
      </c>
      <c r="Z25" s="67">
        <v>0</v>
      </c>
      <c r="AA25" s="70">
        <f>IF(Z25&lt;&gt;0,(Z25/Y25*100),0)</f>
        <v>0</v>
      </c>
      <c r="AB25" s="67">
        <f>Y25-Z25</f>
        <v>0</v>
      </c>
      <c r="AC25" s="68">
        <v>0</v>
      </c>
      <c r="AD25" s="67">
        <f t="shared" si="2"/>
        <v>0</v>
      </c>
      <c r="AE25" s="67">
        <f t="shared" si="2"/>
        <v>0</v>
      </c>
      <c r="AF25" s="67">
        <f t="shared" si="2"/>
        <v>0</v>
      </c>
      <c r="AG25" s="67">
        <f t="shared" si="3"/>
        <v>0</v>
      </c>
      <c r="AH25" s="70">
        <f t="shared" si="4"/>
        <v>0</v>
      </c>
      <c r="AI25" s="67">
        <f t="shared" si="5"/>
        <v>0</v>
      </c>
      <c r="AJ25" s="68">
        <f t="shared" si="6"/>
        <v>0</v>
      </c>
    </row>
    <row r="26" spans="1:36" ht="20.25">
      <c r="A26" s="67">
        <v>19</v>
      </c>
      <c r="B26" s="14" t="s">
        <v>30</v>
      </c>
      <c r="C26" s="67">
        <v>11</v>
      </c>
      <c r="D26" s="67">
        <v>10</v>
      </c>
      <c r="E26" s="67">
        <v>0</v>
      </c>
      <c r="F26" s="67"/>
      <c r="G26" s="67">
        <v>168</v>
      </c>
      <c r="H26" s="67">
        <v>168</v>
      </c>
      <c r="I26" s="67">
        <v>168</v>
      </c>
      <c r="J26" s="67">
        <v>35</v>
      </c>
      <c r="K26" s="67">
        <v>35</v>
      </c>
      <c r="L26" s="67">
        <v>35</v>
      </c>
      <c r="M26" s="67">
        <v>0</v>
      </c>
      <c r="N26" s="67">
        <v>0</v>
      </c>
      <c r="O26" s="68">
        <v>0</v>
      </c>
      <c r="P26" s="67">
        <v>12394</v>
      </c>
      <c r="Q26" s="67">
        <v>12016</v>
      </c>
      <c r="R26" s="67"/>
      <c r="S26" s="67"/>
      <c r="T26" s="70"/>
      <c r="U26" s="67"/>
      <c r="V26" s="68">
        <v>0</v>
      </c>
      <c r="W26" s="67"/>
      <c r="X26" s="67"/>
      <c r="Y26" s="67"/>
      <c r="Z26" s="67"/>
      <c r="AA26" s="70"/>
      <c r="AB26" s="67"/>
      <c r="AC26" s="68"/>
      <c r="AD26" s="67">
        <f t="shared" si="2"/>
        <v>12394</v>
      </c>
      <c r="AE26" s="67">
        <f t="shared" si="2"/>
        <v>12016</v>
      </c>
      <c r="AF26" s="67">
        <f t="shared" si="2"/>
        <v>0</v>
      </c>
      <c r="AG26" s="67">
        <f t="shared" si="3"/>
        <v>0</v>
      </c>
      <c r="AH26" s="70">
        <f t="shared" si="4"/>
        <v>0</v>
      </c>
      <c r="AI26" s="67">
        <f t="shared" si="5"/>
        <v>0</v>
      </c>
      <c r="AJ26" s="68">
        <f t="shared" si="6"/>
        <v>0</v>
      </c>
    </row>
    <row r="27" spans="1:36" ht="20.25">
      <c r="A27" s="71">
        <v>20</v>
      </c>
      <c r="B27" s="72" t="s">
        <v>31</v>
      </c>
      <c r="C27" s="67">
        <v>15</v>
      </c>
      <c r="D27" s="67">
        <v>15</v>
      </c>
      <c r="E27" s="67">
        <v>112</v>
      </c>
      <c r="F27" s="67">
        <v>38</v>
      </c>
      <c r="G27" s="67">
        <v>226</v>
      </c>
      <c r="H27" s="67">
        <v>226</v>
      </c>
      <c r="I27" s="67">
        <v>226</v>
      </c>
      <c r="J27" s="67">
        <v>14</v>
      </c>
      <c r="K27" s="67">
        <v>14</v>
      </c>
      <c r="L27" s="67">
        <v>14</v>
      </c>
      <c r="M27" s="67">
        <v>41</v>
      </c>
      <c r="N27" s="67">
        <v>11</v>
      </c>
      <c r="O27" s="68">
        <v>29.7</v>
      </c>
      <c r="P27" s="67">
        <v>176</v>
      </c>
      <c r="Q27" s="67">
        <v>165</v>
      </c>
      <c r="R27" s="67">
        <v>71</v>
      </c>
      <c r="S27" s="67">
        <v>40</v>
      </c>
      <c r="T27" s="70">
        <f t="shared" ref="T27:T38" si="8">IF(S27&lt;&gt;0,(S27/R27*100),0)</f>
        <v>56.338028169014088</v>
      </c>
      <c r="U27" s="67">
        <f t="shared" ref="U27:U38" si="9">R27-S27</f>
        <v>31</v>
      </c>
      <c r="V27" s="68">
        <v>3.25</v>
      </c>
      <c r="W27" s="67"/>
      <c r="X27" s="67"/>
      <c r="Y27" s="67">
        <v>78</v>
      </c>
      <c r="Z27" s="67">
        <v>57</v>
      </c>
      <c r="AA27" s="70">
        <f>IF(Z27&lt;&gt;0,(Z27/Y27*100),0)</f>
        <v>73.076923076923066</v>
      </c>
      <c r="AB27" s="67">
        <f>Y27-Z27</f>
        <v>21</v>
      </c>
      <c r="AC27" s="68">
        <v>22.55</v>
      </c>
      <c r="AD27" s="67">
        <f t="shared" si="2"/>
        <v>176</v>
      </c>
      <c r="AE27" s="67">
        <f t="shared" si="2"/>
        <v>165</v>
      </c>
      <c r="AF27" s="67">
        <f t="shared" si="2"/>
        <v>149</v>
      </c>
      <c r="AG27" s="67">
        <f t="shared" si="3"/>
        <v>97</v>
      </c>
      <c r="AH27" s="70">
        <f t="shared" si="4"/>
        <v>65.100671140939596</v>
      </c>
      <c r="AI27" s="67">
        <f t="shared" si="5"/>
        <v>52</v>
      </c>
      <c r="AJ27" s="68">
        <f t="shared" si="6"/>
        <v>25.8</v>
      </c>
    </row>
    <row r="28" spans="1:36" ht="20.25">
      <c r="A28" s="67">
        <v>21</v>
      </c>
      <c r="B28" s="14" t="s">
        <v>32</v>
      </c>
      <c r="C28" s="67">
        <v>8</v>
      </c>
      <c r="D28" s="67">
        <v>8</v>
      </c>
      <c r="E28" s="67">
        <v>0</v>
      </c>
      <c r="F28" s="67"/>
      <c r="G28" s="67">
        <v>108</v>
      </c>
      <c r="H28" s="67">
        <v>97</v>
      </c>
      <c r="I28" s="67">
        <v>95</v>
      </c>
      <c r="J28" s="67">
        <v>7</v>
      </c>
      <c r="K28" s="67">
        <v>7</v>
      </c>
      <c r="L28" s="67">
        <v>7</v>
      </c>
      <c r="M28" s="67">
        <v>12</v>
      </c>
      <c r="N28" s="67">
        <v>0</v>
      </c>
      <c r="O28" s="68">
        <v>0</v>
      </c>
      <c r="P28" s="67">
        <v>363</v>
      </c>
      <c r="Q28" s="67">
        <v>222</v>
      </c>
      <c r="R28" s="67">
        <v>5</v>
      </c>
      <c r="S28" s="67">
        <v>5</v>
      </c>
      <c r="T28" s="70">
        <f t="shared" si="8"/>
        <v>100</v>
      </c>
      <c r="U28" s="67">
        <f t="shared" si="9"/>
        <v>0</v>
      </c>
      <c r="V28" s="68">
        <v>0</v>
      </c>
      <c r="W28" s="67">
        <v>29</v>
      </c>
      <c r="X28" s="67">
        <v>0</v>
      </c>
      <c r="Y28" s="67">
        <v>69</v>
      </c>
      <c r="Z28" s="67">
        <v>0</v>
      </c>
      <c r="AA28" s="70">
        <f>IF(Z28&lt;&gt;0,(Z28/Y28*100),0)</f>
        <v>0</v>
      </c>
      <c r="AB28" s="67">
        <f>Y28-Z28</f>
        <v>69</v>
      </c>
      <c r="AC28" s="68"/>
      <c r="AD28" s="67">
        <f t="shared" si="2"/>
        <v>392</v>
      </c>
      <c r="AE28" s="67">
        <f t="shared" si="2"/>
        <v>222</v>
      </c>
      <c r="AF28" s="67">
        <f t="shared" si="2"/>
        <v>74</v>
      </c>
      <c r="AG28" s="67">
        <f t="shared" si="3"/>
        <v>5</v>
      </c>
      <c r="AH28" s="70">
        <f t="shared" si="4"/>
        <v>6.756756756756757</v>
      </c>
      <c r="AI28" s="67">
        <f t="shared" si="5"/>
        <v>69</v>
      </c>
      <c r="AJ28" s="68">
        <f t="shared" si="6"/>
        <v>0</v>
      </c>
    </row>
    <row r="29" spans="1:36" ht="20.25">
      <c r="A29" s="67">
        <v>22</v>
      </c>
      <c r="B29" s="14" t="s">
        <v>45</v>
      </c>
      <c r="C29" s="67">
        <v>27</v>
      </c>
      <c r="D29" s="67">
        <v>27</v>
      </c>
      <c r="E29" s="67">
        <v>0</v>
      </c>
      <c r="F29" s="67"/>
      <c r="G29" s="67">
        <v>382</v>
      </c>
      <c r="H29" s="67">
        <v>382</v>
      </c>
      <c r="I29" s="67">
        <v>382</v>
      </c>
      <c r="J29" s="67">
        <v>520</v>
      </c>
      <c r="K29" s="67">
        <v>520</v>
      </c>
      <c r="L29" s="67">
        <v>520</v>
      </c>
      <c r="M29" s="67">
        <v>0</v>
      </c>
      <c r="N29" s="67">
        <v>0</v>
      </c>
      <c r="O29" s="68">
        <v>0</v>
      </c>
      <c r="P29" s="67">
        <v>1224</v>
      </c>
      <c r="Q29" s="67">
        <v>1224</v>
      </c>
      <c r="R29" s="67">
        <v>0</v>
      </c>
      <c r="S29" s="67">
        <v>0</v>
      </c>
      <c r="T29" s="70">
        <f t="shared" si="8"/>
        <v>0</v>
      </c>
      <c r="U29" s="67">
        <f t="shared" si="9"/>
        <v>0</v>
      </c>
      <c r="V29" s="68">
        <v>0</v>
      </c>
      <c r="W29" s="67"/>
      <c r="X29" s="67"/>
      <c r="Y29" s="67"/>
      <c r="Z29" s="67"/>
      <c r="AA29" s="70">
        <f>IF(Z29&lt;&gt;0,(Z29/Y29*100),0)</f>
        <v>0</v>
      </c>
      <c r="AB29" s="67">
        <f>Y29-Z29</f>
        <v>0</v>
      </c>
      <c r="AC29" s="68"/>
      <c r="AD29" s="67">
        <f t="shared" si="2"/>
        <v>1224</v>
      </c>
      <c r="AE29" s="67">
        <f t="shared" si="2"/>
        <v>1224</v>
      </c>
      <c r="AF29" s="67">
        <f t="shared" si="2"/>
        <v>0</v>
      </c>
      <c r="AG29" s="67">
        <f t="shared" si="3"/>
        <v>0</v>
      </c>
      <c r="AH29" s="70">
        <f t="shared" si="4"/>
        <v>0</v>
      </c>
      <c r="AI29" s="67">
        <f t="shared" si="5"/>
        <v>0</v>
      </c>
      <c r="AJ29" s="68">
        <f t="shared" si="6"/>
        <v>0</v>
      </c>
    </row>
    <row r="30" spans="1:36" ht="20.25">
      <c r="A30" s="67">
        <v>23</v>
      </c>
      <c r="B30" s="14" t="s">
        <v>43</v>
      </c>
      <c r="C30" s="67">
        <v>11</v>
      </c>
      <c r="D30" s="67">
        <v>11</v>
      </c>
      <c r="E30" s="67">
        <v>0</v>
      </c>
      <c r="F30" s="67"/>
      <c r="G30" s="67">
        <v>169</v>
      </c>
      <c r="H30" s="67">
        <v>169</v>
      </c>
      <c r="I30" s="67">
        <v>169</v>
      </c>
      <c r="J30" s="67">
        <v>10</v>
      </c>
      <c r="K30" s="67">
        <v>10</v>
      </c>
      <c r="L30" s="67">
        <v>10</v>
      </c>
      <c r="M30" s="67">
        <v>0</v>
      </c>
      <c r="N30" s="67">
        <v>0</v>
      </c>
      <c r="O30" s="68">
        <v>0</v>
      </c>
      <c r="P30" s="67">
        <v>12104</v>
      </c>
      <c r="Q30" s="67">
        <v>8602</v>
      </c>
      <c r="R30" s="67">
        <v>0</v>
      </c>
      <c r="S30" s="67">
        <v>0</v>
      </c>
      <c r="T30" s="70">
        <f t="shared" si="8"/>
        <v>0</v>
      </c>
      <c r="U30" s="67">
        <f t="shared" si="9"/>
        <v>0</v>
      </c>
      <c r="V30" s="68">
        <v>0</v>
      </c>
      <c r="W30" s="67"/>
      <c r="X30" s="67"/>
      <c r="Y30" s="67">
        <v>0</v>
      </c>
      <c r="Z30" s="67">
        <v>0</v>
      </c>
      <c r="AA30" s="70">
        <f>IF(Z30&lt;&gt;0,(Z30/Y30*100),0)</f>
        <v>0</v>
      </c>
      <c r="AB30" s="67">
        <f>Y30-Z30</f>
        <v>0</v>
      </c>
      <c r="AC30" s="68"/>
      <c r="AD30" s="67">
        <f t="shared" si="2"/>
        <v>12104</v>
      </c>
      <c r="AE30" s="67">
        <f t="shared" si="2"/>
        <v>8602</v>
      </c>
      <c r="AF30" s="67">
        <f t="shared" si="2"/>
        <v>0</v>
      </c>
      <c r="AG30" s="67">
        <f t="shared" si="3"/>
        <v>0</v>
      </c>
      <c r="AH30" s="70">
        <f t="shared" si="4"/>
        <v>0</v>
      </c>
      <c r="AI30" s="67">
        <f t="shared" si="5"/>
        <v>0</v>
      </c>
      <c r="AJ30" s="68">
        <f t="shared" si="6"/>
        <v>0</v>
      </c>
    </row>
    <row r="31" spans="1:36" ht="20.25">
      <c r="A31" s="67">
        <v>24</v>
      </c>
      <c r="B31" s="14" t="s">
        <v>34</v>
      </c>
      <c r="C31" s="67">
        <v>9</v>
      </c>
      <c r="D31" s="67">
        <v>9</v>
      </c>
      <c r="E31" s="67">
        <v>19</v>
      </c>
      <c r="F31" s="67">
        <v>0</v>
      </c>
      <c r="G31" s="67">
        <v>177</v>
      </c>
      <c r="H31" s="67">
        <v>177</v>
      </c>
      <c r="I31" s="67">
        <v>177</v>
      </c>
      <c r="J31" s="67">
        <v>8</v>
      </c>
      <c r="K31" s="67">
        <v>8</v>
      </c>
      <c r="L31" s="67">
        <v>8</v>
      </c>
      <c r="M31" s="67">
        <v>0</v>
      </c>
      <c r="N31" s="67">
        <v>0</v>
      </c>
      <c r="O31" s="68">
        <v>0</v>
      </c>
      <c r="P31" s="67">
        <v>5808</v>
      </c>
      <c r="Q31" s="67">
        <v>5795</v>
      </c>
      <c r="R31" s="67">
        <v>309</v>
      </c>
      <c r="S31" s="67">
        <v>0</v>
      </c>
      <c r="T31" s="70">
        <f t="shared" si="8"/>
        <v>0</v>
      </c>
      <c r="U31" s="67">
        <f t="shared" si="9"/>
        <v>309</v>
      </c>
      <c r="V31" s="68">
        <v>0</v>
      </c>
      <c r="W31" s="67"/>
      <c r="X31" s="67"/>
      <c r="Y31" s="67"/>
      <c r="Z31" s="67"/>
      <c r="AA31" s="70"/>
      <c r="AB31" s="67"/>
      <c r="AC31" s="68"/>
      <c r="AD31" s="67">
        <f t="shared" si="2"/>
        <v>5808</v>
      </c>
      <c r="AE31" s="67">
        <f t="shared" si="2"/>
        <v>5795</v>
      </c>
      <c r="AF31" s="67">
        <f t="shared" si="2"/>
        <v>309</v>
      </c>
      <c r="AG31" s="67">
        <f t="shared" si="3"/>
        <v>0</v>
      </c>
      <c r="AH31" s="70">
        <f t="shared" si="4"/>
        <v>0</v>
      </c>
      <c r="AI31" s="67">
        <f t="shared" si="5"/>
        <v>309</v>
      </c>
      <c r="AJ31" s="68">
        <f t="shared" si="6"/>
        <v>0</v>
      </c>
    </row>
    <row r="32" spans="1:36" ht="20.25">
      <c r="A32" s="67">
        <v>25</v>
      </c>
      <c r="B32" s="14" t="s">
        <v>33</v>
      </c>
      <c r="C32" s="67">
        <v>6</v>
      </c>
      <c r="D32" s="67">
        <v>6</v>
      </c>
      <c r="E32" s="67">
        <v>21</v>
      </c>
      <c r="F32" s="67">
        <v>0</v>
      </c>
      <c r="G32" s="67">
        <v>108</v>
      </c>
      <c r="H32" s="67">
        <v>108</v>
      </c>
      <c r="I32" s="67">
        <v>108</v>
      </c>
      <c r="J32" s="67">
        <v>32</v>
      </c>
      <c r="K32" s="67">
        <v>32</v>
      </c>
      <c r="L32" s="67">
        <v>32</v>
      </c>
      <c r="M32" s="67">
        <v>0</v>
      </c>
      <c r="N32" s="67">
        <v>0</v>
      </c>
      <c r="O32" s="68">
        <v>0</v>
      </c>
      <c r="P32" s="67">
        <v>108</v>
      </c>
      <c r="Q32" s="67">
        <v>108</v>
      </c>
      <c r="R32" s="67">
        <v>2</v>
      </c>
      <c r="S32" s="67">
        <v>0</v>
      </c>
      <c r="T32" s="70">
        <f t="shared" si="8"/>
        <v>0</v>
      </c>
      <c r="U32" s="67">
        <f t="shared" si="9"/>
        <v>2</v>
      </c>
      <c r="V32" s="68">
        <v>0</v>
      </c>
      <c r="W32" s="67"/>
      <c r="X32" s="67"/>
      <c r="Y32" s="67"/>
      <c r="Z32" s="67"/>
      <c r="AA32" s="70">
        <f>IF(Z32&lt;&gt;0,(Z32/Y32*100),0)</f>
        <v>0</v>
      </c>
      <c r="AB32" s="67">
        <f>Y32-Z32</f>
        <v>0</v>
      </c>
      <c r="AC32" s="68"/>
      <c r="AD32" s="67">
        <f t="shared" si="2"/>
        <v>108</v>
      </c>
      <c r="AE32" s="67">
        <f t="shared" si="2"/>
        <v>108</v>
      </c>
      <c r="AF32" s="67">
        <f t="shared" si="2"/>
        <v>2</v>
      </c>
      <c r="AG32" s="67">
        <f t="shared" si="3"/>
        <v>0</v>
      </c>
      <c r="AH32" s="70">
        <f t="shared" si="4"/>
        <v>0</v>
      </c>
      <c r="AI32" s="67">
        <f t="shared" si="5"/>
        <v>2</v>
      </c>
      <c r="AJ32" s="68">
        <f t="shared" si="6"/>
        <v>0</v>
      </c>
    </row>
    <row r="33" spans="1:36" ht="20.25">
      <c r="A33" s="67">
        <v>26</v>
      </c>
      <c r="B33" s="14" t="s">
        <v>35</v>
      </c>
      <c r="C33" s="67">
        <v>12</v>
      </c>
      <c r="D33" s="67">
        <v>12</v>
      </c>
      <c r="E33" s="67">
        <v>0</v>
      </c>
      <c r="F33" s="67"/>
      <c r="G33" s="67">
        <v>230</v>
      </c>
      <c r="H33" s="67">
        <v>230</v>
      </c>
      <c r="I33" s="67">
        <v>126</v>
      </c>
      <c r="J33" s="67">
        <v>11</v>
      </c>
      <c r="K33" s="67">
        <v>11</v>
      </c>
      <c r="L33" s="67">
        <v>11</v>
      </c>
      <c r="M33" s="67">
        <v>0</v>
      </c>
      <c r="N33" s="67">
        <v>0</v>
      </c>
      <c r="O33" s="68">
        <v>0</v>
      </c>
      <c r="P33" s="67">
        <v>13142</v>
      </c>
      <c r="Q33" s="67">
        <v>1492</v>
      </c>
      <c r="R33" s="67"/>
      <c r="S33" s="67"/>
      <c r="T33" s="70">
        <f t="shared" si="8"/>
        <v>0</v>
      </c>
      <c r="U33" s="67">
        <f t="shared" si="9"/>
        <v>0</v>
      </c>
      <c r="V33" s="68">
        <v>0</v>
      </c>
      <c r="W33" s="67"/>
      <c r="X33" s="67"/>
      <c r="Y33" s="67"/>
      <c r="Z33" s="67"/>
      <c r="AA33" s="70"/>
      <c r="AB33" s="67"/>
      <c r="AC33" s="68"/>
      <c r="AD33" s="67">
        <f t="shared" si="2"/>
        <v>13142</v>
      </c>
      <c r="AE33" s="67">
        <f t="shared" si="2"/>
        <v>1492</v>
      </c>
      <c r="AF33" s="67">
        <f t="shared" si="2"/>
        <v>0</v>
      </c>
      <c r="AG33" s="67">
        <f t="shared" si="3"/>
        <v>0</v>
      </c>
      <c r="AH33" s="70">
        <f t="shared" si="4"/>
        <v>0</v>
      </c>
      <c r="AI33" s="67">
        <f t="shared" si="5"/>
        <v>0</v>
      </c>
      <c r="AJ33" s="68">
        <f t="shared" si="6"/>
        <v>0</v>
      </c>
    </row>
    <row r="34" spans="1:36" ht="20.25">
      <c r="A34" s="67">
        <v>27</v>
      </c>
      <c r="B34" s="14" t="s">
        <v>36</v>
      </c>
      <c r="C34" s="67">
        <v>12</v>
      </c>
      <c r="D34" s="67">
        <v>10</v>
      </c>
      <c r="E34" s="67">
        <v>0</v>
      </c>
      <c r="F34" s="67"/>
      <c r="G34" s="67">
        <v>171</v>
      </c>
      <c r="H34" s="67">
        <v>171</v>
      </c>
      <c r="I34" s="67">
        <v>171</v>
      </c>
      <c r="J34" s="67">
        <v>55</v>
      </c>
      <c r="K34" s="67">
        <v>55</v>
      </c>
      <c r="L34" s="67">
        <v>55</v>
      </c>
      <c r="M34" s="67">
        <v>0</v>
      </c>
      <c r="N34" s="67">
        <v>0</v>
      </c>
      <c r="O34" s="68">
        <v>0</v>
      </c>
      <c r="P34" s="67">
        <v>12113</v>
      </c>
      <c r="Q34" s="67">
        <v>12113</v>
      </c>
      <c r="R34" s="67">
        <v>22</v>
      </c>
      <c r="S34" s="67">
        <v>0</v>
      </c>
      <c r="T34" s="70">
        <f t="shared" si="8"/>
        <v>0</v>
      </c>
      <c r="U34" s="67">
        <f t="shared" si="9"/>
        <v>22</v>
      </c>
      <c r="V34" s="68">
        <v>0</v>
      </c>
      <c r="W34" s="73"/>
      <c r="X34" s="73"/>
      <c r="Y34" s="67">
        <v>23</v>
      </c>
      <c r="Z34" s="67">
        <v>0</v>
      </c>
      <c r="AA34" s="70">
        <f>IF(Z34&lt;&gt;0,(Z34/Y34*100),0)</f>
        <v>0</v>
      </c>
      <c r="AB34" s="67">
        <f>Y34-Z34</f>
        <v>23</v>
      </c>
      <c r="AC34" s="68"/>
      <c r="AD34" s="67">
        <f t="shared" si="2"/>
        <v>12113</v>
      </c>
      <c r="AE34" s="67">
        <f t="shared" si="2"/>
        <v>12113</v>
      </c>
      <c r="AF34" s="67">
        <f t="shared" si="2"/>
        <v>45</v>
      </c>
      <c r="AG34" s="67">
        <f t="shared" si="3"/>
        <v>0</v>
      </c>
      <c r="AH34" s="70">
        <f t="shared" si="4"/>
        <v>0</v>
      </c>
      <c r="AI34" s="67">
        <f t="shared" si="5"/>
        <v>45</v>
      </c>
      <c r="AJ34" s="68">
        <f t="shared" si="6"/>
        <v>0</v>
      </c>
    </row>
    <row r="35" spans="1:36" ht="20.25">
      <c r="A35" s="67">
        <v>28</v>
      </c>
      <c r="B35" s="36" t="s">
        <v>37</v>
      </c>
      <c r="C35" s="67">
        <v>10</v>
      </c>
      <c r="D35" s="67">
        <v>10</v>
      </c>
      <c r="E35" s="67">
        <v>7</v>
      </c>
      <c r="F35" s="67">
        <v>0</v>
      </c>
      <c r="G35" s="67">
        <v>148</v>
      </c>
      <c r="H35" s="67">
        <v>148</v>
      </c>
      <c r="I35" s="67">
        <v>85</v>
      </c>
      <c r="J35" s="67">
        <v>48</v>
      </c>
      <c r="K35" s="67">
        <v>48</v>
      </c>
      <c r="L35" s="67">
        <v>30</v>
      </c>
      <c r="M35" s="67">
        <v>0</v>
      </c>
      <c r="N35" s="67">
        <v>0</v>
      </c>
      <c r="O35" s="68">
        <v>0</v>
      </c>
      <c r="P35" s="67">
        <v>182</v>
      </c>
      <c r="Q35" s="67">
        <v>116</v>
      </c>
      <c r="R35" s="67">
        <v>13</v>
      </c>
      <c r="S35" s="67">
        <v>0</v>
      </c>
      <c r="T35" s="70">
        <f t="shared" si="8"/>
        <v>0</v>
      </c>
      <c r="U35" s="67">
        <f t="shared" si="9"/>
        <v>13</v>
      </c>
      <c r="V35" s="68">
        <v>0</v>
      </c>
      <c r="W35" s="67"/>
      <c r="X35" s="67"/>
      <c r="Y35" s="67">
        <v>2</v>
      </c>
      <c r="Z35" s="67">
        <v>0</v>
      </c>
      <c r="AA35" s="70">
        <f>IF(Z35&lt;&gt;0,(Z35/Y35*100),0)</f>
        <v>0</v>
      </c>
      <c r="AB35" s="67">
        <f>Y35-Z35</f>
        <v>2</v>
      </c>
      <c r="AC35" s="68"/>
      <c r="AD35" s="67">
        <f t="shared" si="2"/>
        <v>182</v>
      </c>
      <c r="AE35" s="67">
        <f t="shared" si="2"/>
        <v>116</v>
      </c>
      <c r="AF35" s="67">
        <f t="shared" si="2"/>
        <v>15</v>
      </c>
      <c r="AG35" s="67">
        <f t="shared" si="3"/>
        <v>0</v>
      </c>
      <c r="AH35" s="70">
        <f t="shared" si="4"/>
        <v>0</v>
      </c>
      <c r="AI35" s="67">
        <f t="shared" si="5"/>
        <v>15</v>
      </c>
      <c r="AJ35" s="68">
        <f t="shared" si="6"/>
        <v>0</v>
      </c>
    </row>
    <row r="36" spans="1:36" ht="20.25">
      <c r="A36" s="67">
        <v>29</v>
      </c>
      <c r="B36" s="14" t="s">
        <v>38</v>
      </c>
      <c r="C36" s="67">
        <v>7</v>
      </c>
      <c r="D36" s="67">
        <v>7</v>
      </c>
      <c r="E36" s="67">
        <v>96</v>
      </c>
      <c r="F36" s="67">
        <v>0</v>
      </c>
      <c r="G36" s="67">
        <v>96</v>
      </c>
      <c r="H36" s="67">
        <v>96</v>
      </c>
      <c r="I36" s="67">
        <v>0</v>
      </c>
      <c r="J36" s="67">
        <v>6</v>
      </c>
      <c r="K36" s="67">
        <v>6</v>
      </c>
      <c r="L36" s="67">
        <v>0</v>
      </c>
      <c r="M36" s="67">
        <v>0</v>
      </c>
      <c r="N36" s="67">
        <v>0</v>
      </c>
      <c r="O36" s="68">
        <v>0</v>
      </c>
      <c r="P36" s="67">
        <v>96</v>
      </c>
      <c r="Q36" s="67">
        <v>75</v>
      </c>
      <c r="R36" s="67">
        <v>26</v>
      </c>
      <c r="S36" s="67">
        <v>0</v>
      </c>
      <c r="T36" s="70">
        <f t="shared" si="8"/>
        <v>0</v>
      </c>
      <c r="U36" s="67">
        <f t="shared" si="9"/>
        <v>26</v>
      </c>
      <c r="V36" s="68">
        <v>0</v>
      </c>
      <c r="W36" s="67"/>
      <c r="X36" s="67"/>
      <c r="Y36" s="67"/>
      <c r="Z36" s="67"/>
      <c r="AA36" s="70"/>
      <c r="AB36" s="67"/>
      <c r="AC36" s="68"/>
      <c r="AD36" s="67">
        <f t="shared" si="2"/>
        <v>96</v>
      </c>
      <c r="AE36" s="67">
        <f t="shared" si="2"/>
        <v>75</v>
      </c>
      <c r="AF36" s="67">
        <f t="shared" si="2"/>
        <v>26</v>
      </c>
      <c r="AG36" s="67">
        <f t="shared" si="3"/>
        <v>0</v>
      </c>
      <c r="AH36" s="70">
        <f t="shared" si="4"/>
        <v>0</v>
      </c>
      <c r="AI36" s="67">
        <f t="shared" si="5"/>
        <v>26</v>
      </c>
      <c r="AJ36" s="68">
        <f t="shared" si="6"/>
        <v>0</v>
      </c>
    </row>
    <row r="37" spans="1:36" ht="20.25">
      <c r="A37" s="67">
        <v>30</v>
      </c>
      <c r="B37" s="14" t="s">
        <v>44</v>
      </c>
      <c r="C37" s="67">
        <v>18</v>
      </c>
      <c r="D37" s="67">
        <v>18</v>
      </c>
      <c r="E37" s="67">
        <v>0</v>
      </c>
      <c r="F37" s="67"/>
      <c r="G37" s="67">
        <v>260</v>
      </c>
      <c r="H37" s="67">
        <v>260</v>
      </c>
      <c r="I37" s="67">
        <v>0</v>
      </c>
      <c r="J37" s="67">
        <v>57</v>
      </c>
      <c r="K37" s="67">
        <v>51</v>
      </c>
      <c r="L37" s="67">
        <v>0</v>
      </c>
      <c r="M37" s="67">
        <v>0</v>
      </c>
      <c r="N37" s="67">
        <v>0</v>
      </c>
      <c r="O37" s="68">
        <v>0</v>
      </c>
      <c r="P37" s="67">
        <v>0</v>
      </c>
      <c r="Q37" s="67">
        <v>0</v>
      </c>
      <c r="R37" s="67">
        <v>0</v>
      </c>
      <c r="S37" s="67">
        <v>0</v>
      </c>
      <c r="T37" s="70">
        <f t="shared" si="8"/>
        <v>0</v>
      </c>
      <c r="U37" s="67">
        <f t="shared" si="9"/>
        <v>0</v>
      </c>
      <c r="V37" s="68">
        <v>0</v>
      </c>
      <c r="W37" s="67"/>
      <c r="X37" s="67"/>
      <c r="Y37" s="67">
        <v>0</v>
      </c>
      <c r="Z37" s="67">
        <v>0</v>
      </c>
      <c r="AA37" s="70">
        <f>IF(Z37&lt;&gt;0,(Z37/Y37*100),0)</f>
        <v>0</v>
      </c>
      <c r="AB37" s="67">
        <f>Y37-Z37</f>
        <v>0</v>
      </c>
      <c r="AC37" s="68">
        <v>0</v>
      </c>
      <c r="AD37" s="67">
        <f t="shared" si="2"/>
        <v>0</v>
      </c>
      <c r="AE37" s="67">
        <f t="shared" si="2"/>
        <v>0</v>
      </c>
      <c r="AF37" s="67">
        <f t="shared" si="2"/>
        <v>0</v>
      </c>
      <c r="AG37" s="67">
        <f t="shared" si="3"/>
        <v>0</v>
      </c>
      <c r="AH37" s="70">
        <f t="shared" si="4"/>
        <v>0</v>
      </c>
      <c r="AI37" s="67">
        <f t="shared" si="5"/>
        <v>0</v>
      </c>
      <c r="AJ37" s="68">
        <f t="shared" si="6"/>
        <v>0</v>
      </c>
    </row>
    <row r="38" spans="1:36" ht="20.25">
      <c r="A38" s="74"/>
      <c r="B38" s="74" t="s">
        <v>39</v>
      </c>
      <c r="C38" s="74">
        <f t="shared" ref="C38:D38" si="10">SUM(C8:C37)</f>
        <v>337</v>
      </c>
      <c r="D38" s="74">
        <f t="shared" si="10"/>
        <v>320</v>
      </c>
      <c r="E38" s="74">
        <f>SUM(E8:E37)</f>
        <v>1617</v>
      </c>
      <c r="F38" s="74">
        <f t="shared" ref="F38" si="11">SUM(F8:F37)</f>
        <v>105</v>
      </c>
      <c r="G38" s="74">
        <f>SUM(G8:G37)</f>
        <v>6223</v>
      </c>
      <c r="H38" s="74">
        <f t="shared" ref="H38:N38" si="12">SUM(H8:H37)</f>
        <v>6210</v>
      </c>
      <c r="I38" s="74">
        <f t="shared" si="12"/>
        <v>4380</v>
      </c>
      <c r="J38" s="74">
        <f t="shared" si="12"/>
        <v>1350</v>
      </c>
      <c r="K38" s="74">
        <f t="shared" si="12"/>
        <v>1330</v>
      </c>
      <c r="L38" s="74">
        <f t="shared" si="12"/>
        <v>1234</v>
      </c>
      <c r="M38" s="74">
        <f t="shared" si="12"/>
        <v>322</v>
      </c>
      <c r="N38" s="74">
        <f t="shared" si="12"/>
        <v>17</v>
      </c>
      <c r="O38" s="75">
        <f>SUM(O8:O37)</f>
        <v>30.175370000000001</v>
      </c>
      <c r="P38" s="74">
        <f t="shared" ref="P38:S38" si="13">SUM(P8:P37)</f>
        <v>107408</v>
      </c>
      <c r="Q38" s="74">
        <f t="shared" si="13"/>
        <v>83949</v>
      </c>
      <c r="R38" s="74">
        <f t="shared" si="13"/>
        <v>610</v>
      </c>
      <c r="S38" s="74">
        <f t="shared" si="13"/>
        <v>91</v>
      </c>
      <c r="T38" s="76">
        <f t="shared" si="8"/>
        <v>14.918032786885247</v>
      </c>
      <c r="U38" s="74">
        <f t="shared" si="9"/>
        <v>519</v>
      </c>
      <c r="V38" s="75">
        <f t="shared" ref="V38:Z38" si="14">SUM(V8:V37)</f>
        <v>3.6694</v>
      </c>
      <c r="W38" s="74">
        <f t="shared" si="14"/>
        <v>49</v>
      </c>
      <c r="X38" s="74">
        <f t="shared" si="14"/>
        <v>20</v>
      </c>
      <c r="Y38" s="74">
        <f t="shared" si="14"/>
        <v>222</v>
      </c>
      <c r="Z38" s="74">
        <f t="shared" si="14"/>
        <v>57</v>
      </c>
      <c r="AA38" s="76">
        <f t="shared" ref="AA38" si="15">IF(Z38&lt;&gt;0,(Z38/Y38*100),0)</f>
        <v>25.675675675675674</v>
      </c>
      <c r="AB38" s="74">
        <f t="shared" ref="AB38" si="16">Y38-Z38</f>
        <v>165</v>
      </c>
      <c r="AC38" s="75">
        <f>SUM(AC8:AC37)</f>
        <v>22.55</v>
      </c>
      <c r="AD38" s="74">
        <f t="shared" ref="AD38" si="17">SUM(P38,W38)</f>
        <v>107457</v>
      </c>
      <c r="AE38" s="74">
        <f t="shared" ref="AE38" si="18">SUM(AE8:AE37)</f>
        <v>83969</v>
      </c>
      <c r="AF38" s="74">
        <f>SUM(AF8:AF37)</f>
        <v>832</v>
      </c>
      <c r="AG38" s="74">
        <f>SUM(AG8:AG37)</f>
        <v>148</v>
      </c>
      <c r="AH38" s="76">
        <f t="shared" si="4"/>
        <v>17.78846153846154</v>
      </c>
      <c r="AI38" s="74">
        <f>SUM(AI8:AI37)</f>
        <v>684</v>
      </c>
      <c r="AJ38" s="75">
        <f t="shared" si="6"/>
        <v>26.2194</v>
      </c>
    </row>
    <row r="39" spans="1:36" ht="12.75">
      <c r="U39" s="61">
        <v>286</v>
      </c>
    </row>
    <row r="40" spans="1:36" ht="12.75"/>
    <row r="41" spans="1:36" ht="12.75"/>
    <row r="42" spans="1:36" ht="12.75"/>
    <row r="43" spans="1:36" ht="12.75"/>
    <row r="44" spans="1:36" ht="12.75"/>
    <row r="45" spans="1:36" ht="12.75"/>
    <row r="46" spans="1:36" ht="12.75"/>
    <row r="47" spans="1:36" ht="12.75"/>
    <row r="48" spans="1:36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</sheetData>
  <mergeCells count="33">
    <mergeCell ref="Y5:AC5"/>
    <mergeCell ref="AD5:AE5"/>
    <mergeCell ref="AF5:AJ5"/>
    <mergeCell ref="Y4:AC4"/>
    <mergeCell ref="AD4:AE4"/>
    <mergeCell ref="AF4:AJ4"/>
    <mergeCell ref="C5:D5"/>
    <mergeCell ref="E5:F5"/>
    <mergeCell ref="G5:I5"/>
    <mergeCell ref="J5:L5"/>
    <mergeCell ref="P5:Q5"/>
    <mergeCell ref="R5:V5"/>
    <mergeCell ref="W5:X5"/>
    <mergeCell ref="W3:AC3"/>
    <mergeCell ref="AD3:AJ3"/>
    <mergeCell ref="C4:D4"/>
    <mergeCell ref="E4:F4"/>
    <mergeCell ref="G4:I4"/>
    <mergeCell ref="J4:L4"/>
    <mergeCell ref="M4:O5"/>
    <mergeCell ref="P4:Q4"/>
    <mergeCell ref="R4:V4"/>
    <mergeCell ref="W4:X4"/>
    <mergeCell ref="C1:V1"/>
    <mergeCell ref="W1:AJ1"/>
    <mergeCell ref="A2:A6"/>
    <mergeCell ref="B2:B6"/>
    <mergeCell ref="C2:O2"/>
    <mergeCell ref="P2:V2"/>
    <mergeCell ref="W2:AC2"/>
    <mergeCell ref="AD2:AJ2"/>
    <mergeCell ref="C3:O3"/>
    <mergeCell ref="P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Fin-Sept-16</vt:lpstr>
      <vt:lpstr>Phy-Sep-16</vt:lpstr>
      <vt:lpstr>'Fin-Sept-16'!Print_Area</vt:lpstr>
      <vt:lpstr>'Fin-Sept-16'!Print_Titles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23325MSDO</dc:creator>
  <cp:lastModifiedBy>jisu</cp:lastModifiedBy>
  <cp:lastPrinted>2016-10-22T06:17:23Z</cp:lastPrinted>
  <dcterms:created xsi:type="dcterms:W3CDTF">2016-10-17T05:44:05Z</dcterms:created>
  <dcterms:modified xsi:type="dcterms:W3CDTF">2016-10-26T10:52:32Z</dcterms:modified>
</cp:coreProperties>
</file>